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i\Desktop\Matera 23 25\"/>
    </mc:Choice>
  </mc:AlternateContent>
  <xr:revisionPtr revIDLastSave="0" documentId="13_ncr:1_{2F633C34-B49F-4BED-8046-EAF47A30DFDF}" xr6:coauthVersionLast="47" xr6:coauthVersionMax="47" xr10:uidLastSave="{00000000-0000-0000-0000-000000000000}"/>
  <bookViews>
    <workbookView xWindow="-120" yWindow="-120" windowWidth="29040" windowHeight="15840" tabRatio="846" activeTab="2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5" r:id="rId11"/>
    <sheet name="10a" sheetId="11" r:id="rId12"/>
    <sheet name="11a" sheetId="12" r:id="rId13"/>
    <sheet name="12a" sheetId="13" r:id="rId14"/>
    <sheet name="13a" sheetId="14" r:id="rId15"/>
  </sheets>
  <definedNames>
    <definedName name="_xlnm.Print_Area" localSheetId="11">'10a'!$A$1:$R$45</definedName>
    <definedName name="_xlnm.Print_Area" localSheetId="6">'5a'!$A$1:$R$279</definedName>
    <definedName name="_xlnm.Print_Area" localSheetId="8">'7a'!$A$1:$R$134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4" l="1"/>
  <c r="N41" i="14"/>
  <c r="L41" i="14"/>
  <c r="H41" i="14"/>
  <c r="K41" i="14" s="1"/>
  <c r="O40" i="14"/>
  <c r="N40" i="14"/>
  <c r="L40" i="14"/>
  <c r="H40" i="14"/>
  <c r="K40" i="14" s="1"/>
  <c r="O39" i="14"/>
  <c r="N39" i="14"/>
  <c r="L39" i="14"/>
  <c r="H39" i="14"/>
  <c r="K39" i="14" s="1"/>
  <c r="O38" i="14"/>
  <c r="N38" i="14"/>
  <c r="L38" i="14"/>
  <c r="H38" i="14"/>
  <c r="M38" i="14" s="1"/>
  <c r="O37" i="14"/>
  <c r="N37" i="14"/>
  <c r="L37" i="14"/>
  <c r="H37" i="14"/>
  <c r="O36" i="14"/>
  <c r="N36" i="14"/>
  <c r="L36" i="14"/>
  <c r="H36" i="14"/>
  <c r="K36" i="14" s="1"/>
  <c r="O35" i="14"/>
  <c r="N35" i="14"/>
  <c r="L35" i="14"/>
  <c r="H35" i="14"/>
  <c r="K35" i="14" s="1"/>
  <c r="O34" i="14"/>
  <c r="N34" i="14"/>
  <c r="L34" i="14"/>
  <c r="H34" i="14"/>
  <c r="M34" i="14" s="1"/>
  <c r="O33" i="14"/>
  <c r="N33" i="14"/>
  <c r="L33" i="14"/>
  <c r="H33" i="14"/>
  <c r="O32" i="14"/>
  <c r="N32" i="14"/>
  <c r="L32" i="14"/>
  <c r="H32" i="14"/>
  <c r="K32" i="14" s="1"/>
  <c r="O31" i="14"/>
  <c r="N31" i="14"/>
  <c r="L31" i="14"/>
  <c r="H31" i="14"/>
  <c r="K31" i="14" s="1"/>
  <c r="O30" i="14"/>
  <c r="N30" i="14"/>
  <c r="L30" i="14"/>
  <c r="H30" i="14"/>
  <c r="M30" i="14" s="1"/>
  <c r="O29" i="14"/>
  <c r="N29" i="14"/>
  <c r="L29" i="14"/>
  <c r="H29" i="14"/>
  <c r="O28" i="14"/>
  <c r="N28" i="14"/>
  <c r="L28" i="14"/>
  <c r="H28" i="14"/>
  <c r="K28" i="14" s="1"/>
  <c r="O27" i="14"/>
  <c r="N27" i="14"/>
  <c r="L27" i="14"/>
  <c r="H27" i="14"/>
  <c r="K27" i="14" s="1"/>
  <c r="O26" i="14"/>
  <c r="N26" i="14"/>
  <c r="L26" i="14"/>
  <c r="H26" i="14"/>
  <c r="M26" i="14" s="1"/>
  <c r="O25" i="14"/>
  <c r="N25" i="14"/>
  <c r="L25" i="14"/>
  <c r="H25" i="14"/>
  <c r="O24" i="14"/>
  <c r="N24" i="14"/>
  <c r="L24" i="14"/>
  <c r="H24" i="14"/>
  <c r="K24" i="14" s="1"/>
  <c r="O23" i="14"/>
  <c r="N23" i="14"/>
  <c r="L23" i="14"/>
  <c r="H23" i="14"/>
  <c r="K23" i="14" s="1"/>
  <c r="O22" i="14"/>
  <c r="N22" i="14"/>
  <c r="L22" i="14"/>
  <c r="H22" i="14"/>
  <c r="M22" i="14" s="1"/>
  <c r="O21" i="14"/>
  <c r="N21" i="14"/>
  <c r="L21" i="14"/>
  <c r="H21" i="14"/>
  <c r="O20" i="14"/>
  <c r="N20" i="14"/>
  <c r="L20" i="14"/>
  <c r="H20" i="14"/>
  <c r="K20" i="14" s="1"/>
  <c r="O19" i="14"/>
  <c r="N19" i="14"/>
  <c r="L19" i="14"/>
  <c r="H19" i="14"/>
  <c r="K19" i="14" s="1"/>
  <c r="O18" i="14"/>
  <c r="N18" i="14"/>
  <c r="L18" i="14"/>
  <c r="H18" i="14"/>
  <c r="M18" i="14" s="1"/>
  <c r="O17" i="14"/>
  <c r="N17" i="14"/>
  <c r="L17" i="14"/>
  <c r="H17" i="14"/>
  <c r="O16" i="14"/>
  <c r="N16" i="14"/>
  <c r="L16" i="14"/>
  <c r="H16" i="14"/>
  <c r="K16" i="14" s="1"/>
  <c r="O15" i="14"/>
  <c r="N15" i="14"/>
  <c r="L15" i="14"/>
  <c r="H15" i="14"/>
  <c r="K15" i="14" s="1"/>
  <c r="O98" i="13"/>
  <c r="N98" i="13"/>
  <c r="L98" i="13"/>
  <c r="H98" i="13"/>
  <c r="O97" i="13"/>
  <c r="N97" i="13"/>
  <c r="L97" i="13"/>
  <c r="H97" i="13"/>
  <c r="K97" i="13" s="1"/>
  <c r="O96" i="13"/>
  <c r="N96" i="13"/>
  <c r="L96" i="13"/>
  <c r="H96" i="13"/>
  <c r="K96" i="13" s="1"/>
  <c r="O95" i="13"/>
  <c r="N95" i="13"/>
  <c r="L95" i="13"/>
  <c r="H95" i="13"/>
  <c r="M95" i="13" s="1"/>
  <c r="O94" i="13"/>
  <c r="N94" i="13"/>
  <c r="L94" i="13"/>
  <c r="H94" i="13"/>
  <c r="O93" i="13"/>
  <c r="N93" i="13"/>
  <c r="L93" i="13"/>
  <c r="H93" i="13"/>
  <c r="K93" i="13" s="1"/>
  <c r="O92" i="13"/>
  <c r="N92" i="13"/>
  <c r="L92" i="13"/>
  <c r="H92" i="13"/>
  <c r="K92" i="13" s="1"/>
  <c r="O91" i="13"/>
  <c r="N91" i="13"/>
  <c r="L91" i="13"/>
  <c r="H91" i="13"/>
  <c r="M91" i="13" s="1"/>
  <c r="O90" i="13"/>
  <c r="N90" i="13"/>
  <c r="L90" i="13"/>
  <c r="H90" i="13"/>
  <c r="O89" i="13"/>
  <c r="N89" i="13"/>
  <c r="L89" i="13"/>
  <c r="H89" i="13"/>
  <c r="K89" i="13" s="1"/>
  <c r="O88" i="13"/>
  <c r="N88" i="13"/>
  <c r="L88" i="13"/>
  <c r="H88" i="13"/>
  <c r="K88" i="13" s="1"/>
  <c r="O87" i="13"/>
  <c r="N87" i="13"/>
  <c r="L87" i="13"/>
  <c r="H87" i="13"/>
  <c r="M87" i="13" s="1"/>
  <c r="O86" i="13"/>
  <c r="N86" i="13"/>
  <c r="L86" i="13"/>
  <c r="H86" i="13"/>
  <c r="O85" i="13"/>
  <c r="N85" i="13"/>
  <c r="L85" i="13"/>
  <c r="H85" i="13"/>
  <c r="K85" i="13" s="1"/>
  <c r="O84" i="13"/>
  <c r="N84" i="13"/>
  <c r="L84" i="13"/>
  <c r="H84" i="13"/>
  <c r="K84" i="13" s="1"/>
  <c r="O83" i="13"/>
  <c r="N83" i="13"/>
  <c r="L83" i="13"/>
  <c r="H83" i="13"/>
  <c r="M83" i="13" s="1"/>
  <c r="O82" i="13"/>
  <c r="N82" i="13"/>
  <c r="L82" i="13"/>
  <c r="H82" i="13"/>
  <c r="O81" i="13"/>
  <c r="N81" i="13"/>
  <c r="L81" i="13"/>
  <c r="H81" i="13"/>
  <c r="K81" i="13" s="1"/>
  <c r="O80" i="13"/>
  <c r="N80" i="13"/>
  <c r="L80" i="13"/>
  <c r="H80" i="13"/>
  <c r="K80" i="13" s="1"/>
  <c r="O79" i="13"/>
  <c r="N79" i="13"/>
  <c r="L79" i="13"/>
  <c r="H79" i="13"/>
  <c r="M79" i="13" s="1"/>
  <c r="O78" i="13"/>
  <c r="N78" i="13"/>
  <c r="L78" i="13"/>
  <c r="H78" i="13"/>
  <c r="O77" i="13"/>
  <c r="N77" i="13"/>
  <c r="L77" i="13"/>
  <c r="H77" i="13"/>
  <c r="K77" i="13" s="1"/>
  <c r="O76" i="13"/>
  <c r="N76" i="13"/>
  <c r="L76" i="13"/>
  <c r="H76" i="13"/>
  <c r="K76" i="13" s="1"/>
  <c r="O75" i="13"/>
  <c r="N75" i="13"/>
  <c r="L75" i="13"/>
  <c r="H75" i="13"/>
  <c r="M75" i="13" s="1"/>
  <c r="O74" i="13"/>
  <c r="N74" i="13"/>
  <c r="L74" i="13"/>
  <c r="H74" i="13"/>
  <c r="O73" i="13"/>
  <c r="N73" i="13"/>
  <c r="L73" i="13"/>
  <c r="H73" i="13"/>
  <c r="K73" i="13" s="1"/>
  <c r="O72" i="13"/>
  <c r="N72" i="13"/>
  <c r="L72" i="13"/>
  <c r="H72" i="13"/>
  <c r="K72" i="13" s="1"/>
  <c r="O71" i="13"/>
  <c r="N71" i="13"/>
  <c r="L71" i="13"/>
  <c r="H71" i="13"/>
  <c r="M71" i="13" s="1"/>
  <c r="O70" i="13"/>
  <c r="N70" i="13"/>
  <c r="L70" i="13"/>
  <c r="H70" i="13"/>
  <c r="O69" i="13"/>
  <c r="N69" i="13"/>
  <c r="L69" i="13"/>
  <c r="H69" i="13"/>
  <c r="K69" i="13" s="1"/>
  <c r="O68" i="13"/>
  <c r="N68" i="13"/>
  <c r="L68" i="13"/>
  <c r="H68" i="13"/>
  <c r="K68" i="13" s="1"/>
  <c r="O67" i="13"/>
  <c r="N67" i="13"/>
  <c r="L67" i="13"/>
  <c r="H67" i="13"/>
  <c r="M67" i="13" s="1"/>
  <c r="O66" i="13"/>
  <c r="N66" i="13"/>
  <c r="L66" i="13"/>
  <c r="H66" i="13"/>
  <c r="O65" i="13"/>
  <c r="N65" i="13"/>
  <c r="L65" i="13"/>
  <c r="H65" i="13"/>
  <c r="K65" i="13" s="1"/>
  <c r="O64" i="13"/>
  <c r="N64" i="13"/>
  <c r="L64" i="13"/>
  <c r="H64" i="13"/>
  <c r="K64" i="13" s="1"/>
  <c r="O63" i="13"/>
  <c r="N63" i="13"/>
  <c r="L63" i="13"/>
  <c r="H63" i="13"/>
  <c r="M63" i="13" s="1"/>
  <c r="O62" i="13"/>
  <c r="N62" i="13"/>
  <c r="L62" i="13"/>
  <c r="H62" i="13"/>
  <c r="O61" i="13"/>
  <c r="N61" i="13"/>
  <c r="L61" i="13"/>
  <c r="H61" i="13"/>
  <c r="K61" i="13" s="1"/>
  <c r="O60" i="13"/>
  <c r="N60" i="13"/>
  <c r="L60" i="13"/>
  <c r="H60" i="13"/>
  <c r="K60" i="13" s="1"/>
  <c r="O59" i="13"/>
  <c r="N59" i="13"/>
  <c r="L59" i="13"/>
  <c r="H59" i="13"/>
  <c r="M59" i="13" s="1"/>
  <c r="O58" i="13"/>
  <c r="N58" i="13"/>
  <c r="L58" i="13"/>
  <c r="H58" i="13"/>
  <c r="O57" i="13"/>
  <c r="N57" i="13"/>
  <c r="L57" i="13"/>
  <c r="H57" i="13"/>
  <c r="K57" i="13" s="1"/>
  <c r="O56" i="13"/>
  <c r="N56" i="13"/>
  <c r="L56" i="13"/>
  <c r="H56" i="13"/>
  <c r="K56" i="13" s="1"/>
  <c r="O55" i="13"/>
  <c r="N55" i="13"/>
  <c r="L55" i="13"/>
  <c r="H55" i="13"/>
  <c r="M55" i="13" s="1"/>
  <c r="O54" i="13"/>
  <c r="N54" i="13"/>
  <c r="L54" i="13"/>
  <c r="H54" i="13"/>
  <c r="O53" i="13"/>
  <c r="N53" i="13"/>
  <c r="L53" i="13"/>
  <c r="H53" i="13"/>
  <c r="K53" i="13" s="1"/>
  <c r="O52" i="13"/>
  <c r="N52" i="13"/>
  <c r="L52" i="13"/>
  <c r="H52" i="13"/>
  <c r="K52" i="13" s="1"/>
  <c r="O51" i="13"/>
  <c r="N51" i="13"/>
  <c r="L51" i="13"/>
  <c r="H51" i="13"/>
  <c r="M51" i="13" s="1"/>
  <c r="O50" i="13"/>
  <c r="N50" i="13"/>
  <c r="L50" i="13"/>
  <c r="H50" i="13"/>
  <c r="O49" i="13"/>
  <c r="N49" i="13"/>
  <c r="L49" i="13"/>
  <c r="H49" i="13"/>
  <c r="K49" i="13" s="1"/>
  <c r="O48" i="13"/>
  <c r="N48" i="13"/>
  <c r="L48" i="13"/>
  <c r="H48" i="13"/>
  <c r="K48" i="13" s="1"/>
  <c r="O47" i="13"/>
  <c r="N47" i="13"/>
  <c r="L47" i="13"/>
  <c r="H47" i="13"/>
  <c r="M47" i="13" s="1"/>
  <c r="O46" i="13"/>
  <c r="N46" i="13"/>
  <c r="L46" i="13"/>
  <c r="H46" i="13"/>
  <c r="O45" i="13"/>
  <c r="N45" i="13"/>
  <c r="L45" i="13"/>
  <c r="H45" i="13"/>
  <c r="K45" i="13" s="1"/>
  <c r="O44" i="13"/>
  <c r="N44" i="13"/>
  <c r="L44" i="13"/>
  <c r="H44" i="13"/>
  <c r="K44" i="13" s="1"/>
  <c r="O43" i="13"/>
  <c r="N43" i="13"/>
  <c r="L43" i="13"/>
  <c r="H43" i="13"/>
  <c r="M43" i="13" s="1"/>
  <c r="O42" i="13"/>
  <c r="N42" i="13"/>
  <c r="L42" i="13"/>
  <c r="H42" i="13"/>
  <c r="O41" i="13"/>
  <c r="N41" i="13"/>
  <c r="L41" i="13"/>
  <c r="H41" i="13"/>
  <c r="K41" i="13" s="1"/>
  <c r="O40" i="13"/>
  <c r="N40" i="13"/>
  <c r="L40" i="13"/>
  <c r="H40" i="13"/>
  <c r="K40" i="13" s="1"/>
  <c r="O39" i="13"/>
  <c r="N39" i="13"/>
  <c r="L39" i="13"/>
  <c r="H39" i="13"/>
  <c r="M39" i="13" s="1"/>
  <c r="O38" i="13"/>
  <c r="N38" i="13"/>
  <c r="L38" i="13"/>
  <c r="H38" i="13"/>
  <c r="O37" i="13"/>
  <c r="N37" i="13"/>
  <c r="L37" i="13"/>
  <c r="H37" i="13"/>
  <c r="K37" i="13" s="1"/>
  <c r="O36" i="13"/>
  <c r="N36" i="13"/>
  <c r="L36" i="13"/>
  <c r="H36" i="13"/>
  <c r="K36" i="13" s="1"/>
  <c r="O35" i="13"/>
  <c r="N35" i="13"/>
  <c r="L35" i="13"/>
  <c r="H35" i="13"/>
  <c r="M35" i="13" s="1"/>
  <c r="O34" i="13"/>
  <c r="N34" i="13"/>
  <c r="L34" i="13"/>
  <c r="H34" i="13"/>
  <c r="O33" i="13"/>
  <c r="N33" i="13"/>
  <c r="L33" i="13"/>
  <c r="H33" i="13"/>
  <c r="K33" i="13" s="1"/>
  <c r="O32" i="13"/>
  <c r="N32" i="13"/>
  <c r="L32" i="13"/>
  <c r="H32" i="13"/>
  <c r="K32" i="13" s="1"/>
  <c r="O31" i="13"/>
  <c r="N31" i="13"/>
  <c r="L31" i="13"/>
  <c r="H31" i="13"/>
  <c r="M31" i="13" s="1"/>
  <c r="O30" i="13"/>
  <c r="N30" i="13"/>
  <c r="L30" i="13"/>
  <c r="H30" i="13"/>
  <c r="O29" i="13"/>
  <c r="N29" i="13"/>
  <c r="L29" i="13"/>
  <c r="H29" i="13"/>
  <c r="K29" i="13" s="1"/>
  <c r="O28" i="13"/>
  <c r="N28" i="13"/>
  <c r="L28" i="13"/>
  <c r="H28" i="13"/>
  <c r="K28" i="13" s="1"/>
  <c r="O27" i="13"/>
  <c r="N27" i="13"/>
  <c r="L27" i="13"/>
  <c r="H27" i="13"/>
  <c r="M27" i="13" s="1"/>
  <c r="O26" i="13"/>
  <c r="N26" i="13"/>
  <c r="L26" i="13"/>
  <c r="H26" i="13"/>
  <c r="O25" i="13"/>
  <c r="N25" i="13"/>
  <c r="L25" i="13"/>
  <c r="H25" i="13"/>
  <c r="K25" i="13" s="1"/>
  <c r="O24" i="13"/>
  <c r="N24" i="13"/>
  <c r="L24" i="13"/>
  <c r="H24" i="13"/>
  <c r="K24" i="13" s="1"/>
  <c r="O23" i="13"/>
  <c r="N23" i="13"/>
  <c r="L23" i="13"/>
  <c r="H23" i="13"/>
  <c r="M23" i="13" s="1"/>
  <c r="O22" i="13"/>
  <c r="N22" i="13"/>
  <c r="L22" i="13"/>
  <c r="H22" i="13"/>
  <c r="O21" i="13"/>
  <c r="N21" i="13"/>
  <c r="L21" i="13"/>
  <c r="H21" i="13"/>
  <c r="K21" i="13" s="1"/>
  <c r="O20" i="13"/>
  <c r="N20" i="13"/>
  <c r="L20" i="13"/>
  <c r="H20" i="13"/>
  <c r="K20" i="13" s="1"/>
  <c r="O19" i="13"/>
  <c r="N19" i="13"/>
  <c r="L19" i="13"/>
  <c r="H19" i="13"/>
  <c r="M19" i="13" s="1"/>
  <c r="O18" i="13"/>
  <c r="N18" i="13"/>
  <c r="L18" i="13"/>
  <c r="H18" i="13"/>
  <c r="O17" i="13"/>
  <c r="N17" i="13"/>
  <c r="L17" i="13"/>
  <c r="H17" i="13"/>
  <c r="K17" i="13" s="1"/>
  <c r="O16" i="13"/>
  <c r="N16" i="13"/>
  <c r="L16" i="13"/>
  <c r="H16" i="13"/>
  <c r="K16" i="13" s="1"/>
  <c r="O15" i="13"/>
  <c r="N15" i="13"/>
  <c r="L15" i="13"/>
  <c r="H15" i="13"/>
  <c r="M15" i="13" s="1"/>
  <c r="O14" i="13"/>
  <c r="N14" i="13"/>
  <c r="L14" i="13"/>
  <c r="H14" i="13"/>
  <c r="O102" i="12"/>
  <c r="N102" i="12"/>
  <c r="L102" i="12"/>
  <c r="H102" i="12"/>
  <c r="K102" i="12" s="1"/>
  <c r="O101" i="12"/>
  <c r="N101" i="12"/>
  <c r="L101" i="12"/>
  <c r="H101" i="12"/>
  <c r="O100" i="12"/>
  <c r="N100" i="12"/>
  <c r="L100" i="12"/>
  <c r="H100" i="12"/>
  <c r="O99" i="12"/>
  <c r="N99" i="12"/>
  <c r="L99" i="12"/>
  <c r="H99" i="12"/>
  <c r="M99" i="12" s="1"/>
  <c r="O98" i="12"/>
  <c r="N98" i="12"/>
  <c r="L98" i="12"/>
  <c r="H98" i="12"/>
  <c r="K98" i="12" s="1"/>
  <c r="O97" i="12"/>
  <c r="N97" i="12"/>
  <c r="L97" i="12"/>
  <c r="H97" i="12"/>
  <c r="M97" i="12" s="1"/>
  <c r="O96" i="12"/>
  <c r="N96" i="12"/>
  <c r="L96" i="12"/>
  <c r="H96" i="12"/>
  <c r="M96" i="12" s="1"/>
  <c r="O95" i="12"/>
  <c r="N95" i="12"/>
  <c r="L95" i="12"/>
  <c r="H95" i="12"/>
  <c r="M95" i="12" s="1"/>
  <c r="O94" i="12"/>
  <c r="N94" i="12"/>
  <c r="L94" i="12"/>
  <c r="H94" i="12"/>
  <c r="O93" i="12"/>
  <c r="N93" i="12"/>
  <c r="L93" i="12"/>
  <c r="H93" i="12"/>
  <c r="M93" i="12" s="1"/>
  <c r="O92" i="12"/>
  <c r="N92" i="12"/>
  <c r="L92" i="12"/>
  <c r="H92" i="12"/>
  <c r="M92" i="12" s="1"/>
  <c r="O91" i="12"/>
  <c r="N91" i="12"/>
  <c r="L91" i="12"/>
  <c r="H91" i="12"/>
  <c r="M91" i="12" s="1"/>
  <c r="O90" i="12"/>
  <c r="N90" i="12"/>
  <c r="L90" i="12"/>
  <c r="H90" i="12"/>
  <c r="K90" i="12" s="1"/>
  <c r="O89" i="12"/>
  <c r="N89" i="12"/>
  <c r="L89" i="12"/>
  <c r="H89" i="12"/>
  <c r="O88" i="12"/>
  <c r="N88" i="12"/>
  <c r="L88" i="12"/>
  <c r="H88" i="12"/>
  <c r="O87" i="12"/>
  <c r="N87" i="12"/>
  <c r="L87" i="12"/>
  <c r="H87" i="12"/>
  <c r="M87" i="12" s="1"/>
  <c r="O86" i="12"/>
  <c r="N86" i="12"/>
  <c r="L86" i="12"/>
  <c r="H86" i="12"/>
  <c r="K86" i="12" s="1"/>
  <c r="O85" i="12"/>
  <c r="N85" i="12"/>
  <c r="L85" i="12"/>
  <c r="K85" i="12"/>
  <c r="H85" i="12"/>
  <c r="M85" i="12" s="1"/>
  <c r="O84" i="12"/>
  <c r="N84" i="12"/>
  <c r="L84" i="12"/>
  <c r="H84" i="12"/>
  <c r="O83" i="12"/>
  <c r="N83" i="12"/>
  <c r="L83" i="12"/>
  <c r="H83" i="12"/>
  <c r="M83" i="12" s="1"/>
  <c r="O82" i="12"/>
  <c r="N82" i="12"/>
  <c r="L82" i="12"/>
  <c r="H82" i="12"/>
  <c r="K82" i="12" s="1"/>
  <c r="O81" i="12"/>
  <c r="N81" i="12"/>
  <c r="L81" i="12"/>
  <c r="H81" i="12"/>
  <c r="M81" i="12" s="1"/>
  <c r="O80" i="12"/>
  <c r="N80" i="12"/>
  <c r="L80" i="12"/>
  <c r="H80" i="12"/>
  <c r="O79" i="12"/>
  <c r="N79" i="12"/>
  <c r="L79" i="12"/>
  <c r="H79" i="12"/>
  <c r="M79" i="12" s="1"/>
  <c r="O78" i="12"/>
  <c r="N78" i="12"/>
  <c r="M78" i="12"/>
  <c r="L78" i="12"/>
  <c r="H78" i="12"/>
  <c r="K78" i="12" s="1"/>
  <c r="O77" i="12"/>
  <c r="N77" i="12"/>
  <c r="L77" i="12"/>
  <c r="H77" i="12"/>
  <c r="M77" i="12" s="1"/>
  <c r="O76" i="12"/>
  <c r="N76" i="12"/>
  <c r="L76" i="12"/>
  <c r="H76" i="12"/>
  <c r="M76" i="12" s="1"/>
  <c r="O75" i="12"/>
  <c r="N75" i="12"/>
  <c r="L75" i="12"/>
  <c r="H75" i="12"/>
  <c r="M75" i="12" s="1"/>
  <c r="O74" i="12"/>
  <c r="N74" i="12"/>
  <c r="L74" i="12"/>
  <c r="H74" i="12"/>
  <c r="O73" i="12"/>
  <c r="N73" i="12"/>
  <c r="L73" i="12"/>
  <c r="H73" i="12"/>
  <c r="O72" i="12"/>
  <c r="N72" i="12"/>
  <c r="L72" i="12"/>
  <c r="H72" i="12"/>
  <c r="M72" i="12" s="1"/>
  <c r="O71" i="12"/>
  <c r="N71" i="12"/>
  <c r="L71" i="12"/>
  <c r="H71" i="12"/>
  <c r="M71" i="12" s="1"/>
  <c r="O70" i="12"/>
  <c r="N70" i="12"/>
  <c r="L70" i="12"/>
  <c r="H70" i="12"/>
  <c r="K70" i="12" s="1"/>
  <c r="O69" i="12"/>
  <c r="N69" i="12"/>
  <c r="L69" i="12"/>
  <c r="H69" i="12"/>
  <c r="K69" i="12" s="1"/>
  <c r="O68" i="12"/>
  <c r="N68" i="12"/>
  <c r="L68" i="12"/>
  <c r="H68" i="12"/>
  <c r="O67" i="12"/>
  <c r="N67" i="12"/>
  <c r="L67" i="12"/>
  <c r="H67" i="12"/>
  <c r="M67" i="12" s="1"/>
  <c r="O66" i="12"/>
  <c r="N66" i="12"/>
  <c r="L66" i="12"/>
  <c r="H66" i="12"/>
  <c r="K66" i="12" s="1"/>
  <c r="O65" i="12"/>
  <c r="N65" i="12"/>
  <c r="L65" i="12"/>
  <c r="H65" i="12"/>
  <c r="M65" i="12" s="1"/>
  <c r="O64" i="12"/>
  <c r="N64" i="12"/>
  <c r="L64" i="12"/>
  <c r="H64" i="12"/>
  <c r="O63" i="12"/>
  <c r="N63" i="12"/>
  <c r="L63" i="12"/>
  <c r="H63" i="12"/>
  <c r="M63" i="12" s="1"/>
  <c r="O62" i="12"/>
  <c r="N62" i="12"/>
  <c r="L62" i="12"/>
  <c r="H62" i="12"/>
  <c r="K62" i="12" s="1"/>
  <c r="O61" i="12"/>
  <c r="N61" i="12"/>
  <c r="L61" i="12"/>
  <c r="K61" i="12"/>
  <c r="H61" i="12"/>
  <c r="M61" i="12" s="1"/>
  <c r="O60" i="12"/>
  <c r="N60" i="12"/>
  <c r="L60" i="12"/>
  <c r="H60" i="12"/>
  <c r="O59" i="12"/>
  <c r="N59" i="12"/>
  <c r="L59" i="12"/>
  <c r="H59" i="12"/>
  <c r="M59" i="12" s="1"/>
  <c r="O58" i="12"/>
  <c r="N58" i="12"/>
  <c r="L58" i="12"/>
  <c r="H58" i="12"/>
  <c r="K58" i="12" s="1"/>
  <c r="O57" i="12"/>
  <c r="N57" i="12"/>
  <c r="L57" i="12"/>
  <c r="H57" i="12"/>
  <c r="M57" i="12" s="1"/>
  <c r="O56" i="12"/>
  <c r="N56" i="12"/>
  <c r="L56" i="12"/>
  <c r="H56" i="12"/>
  <c r="O55" i="12"/>
  <c r="N55" i="12"/>
  <c r="L55" i="12"/>
  <c r="H55" i="12"/>
  <c r="M55" i="12" s="1"/>
  <c r="O54" i="12"/>
  <c r="N54" i="12"/>
  <c r="L54" i="12"/>
  <c r="H54" i="12"/>
  <c r="K54" i="12" s="1"/>
  <c r="O53" i="12"/>
  <c r="N53" i="12"/>
  <c r="L53" i="12"/>
  <c r="H53" i="12"/>
  <c r="O52" i="12"/>
  <c r="N52" i="12"/>
  <c r="L52" i="12"/>
  <c r="H52" i="12"/>
  <c r="O51" i="12"/>
  <c r="N51" i="12"/>
  <c r="L51" i="12"/>
  <c r="H51" i="12"/>
  <c r="M51" i="12" s="1"/>
  <c r="P51" i="12" s="1"/>
  <c r="O50" i="12"/>
  <c r="N50" i="12"/>
  <c r="L50" i="12"/>
  <c r="H50" i="12"/>
  <c r="K50" i="12" s="1"/>
  <c r="O49" i="12"/>
  <c r="N49" i="12"/>
  <c r="L49" i="12"/>
  <c r="K49" i="12"/>
  <c r="H49" i="12"/>
  <c r="M49" i="12" s="1"/>
  <c r="O48" i="12"/>
  <c r="N48" i="12"/>
  <c r="L48" i="12"/>
  <c r="H48" i="12"/>
  <c r="O47" i="12"/>
  <c r="N47" i="12"/>
  <c r="L47" i="12"/>
  <c r="H47" i="12"/>
  <c r="M47" i="12" s="1"/>
  <c r="O46" i="12"/>
  <c r="N46" i="12"/>
  <c r="M46" i="12"/>
  <c r="L46" i="12"/>
  <c r="H46" i="12"/>
  <c r="K46" i="12" s="1"/>
  <c r="O45" i="12"/>
  <c r="N45" i="12"/>
  <c r="L45" i="12"/>
  <c r="H45" i="12"/>
  <c r="O44" i="12"/>
  <c r="N44" i="12"/>
  <c r="L44" i="12"/>
  <c r="H44" i="12"/>
  <c r="M44" i="12" s="1"/>
  <c r="O43" i="12"/>
  <c r="N43" i="12"/>
  <c r="L43" i="12"/>
  <c r="H43" i="12"/>
  <c r="M43" i="12" s="1"/>
  <c r="O42" i="12"/>
  <c r="N42" i="12"/>
  <c r="L42" i="12"/>
  <c r="H42" i="12"/>
  <c r="O41" i="12"/>
  <c r="N41" i="12"/>
  <c r="L41" i="12"/>
  <c r="H41" i="12"/>
  <c r="O40" i="12"/>
  <c r="N40" i="12"/>
  <c r="L40" i="12"/>
  <c r="H40" i="12"/>
  <c r="M40" i="12" s="1"/>
  <c r="O39" i="12"/>
  <c r="N39" i="12"/>
  <c r="L39" i="12"/>
  <c r="H39" i="12"/>
  <c r="M39" i="12" s="1"/>
  <c r="O38" i="12"/>
  <c r="N38" i="12"/>
  <c r="L38" i="12"/>
  <c r="H38" i="12"/>
  <c r="K38" i="12" s="1"/>
  <c r="O37" i="12"/>
  <c r="N37" i="12"/>
  <c r="L37" i="12"/>
  <c r="H37" i="12"/>
  <c r="O36" i="12"/>
  <c r="N36" i="12"/>
  <c r="L36" i="12"/>
  <c r="H36" i="12"/>
  <c r="M36" i="12" s="1"/>
  <c r="O35" i="12"/>
  <c r="N35" i="12"/>
  <c r="L35" i="12"/>
  <c r="H35" i="12"/>
  <c r="M35" i="12" s="1"/>
  <c r="O34" i="12"/>
  <c r="N34" i="12"/>
  <c r="L34" i="12"/>
  <c r="H34" i="12"/>
  <c r="O33" i="12"/>
  <c r="N33" i="12"/>
  <c r="L33" i="12"/>
  <c r="H33" i="12"/>
  <c r="M33" i="12" s="1"/>
  <c r="O32" i="12"/>
  <c r="N32" i="12"/>
  <c r="L32" i="12"/>
  <c r="H32" i="12"/>
  <c r="O31" i="12"/>
  <c r="N31" i="12"/>
  <c r="L31" i="12"/>
  <c r="H31" i="12"/>
  <c r="M31" i="12" s="1"/>
  <c r="P31" i="12" s="1"/>
  <c r="O30" i="12"/>
  <c r="N30" i="12"/>
  <c r="L30" i="12"/>
  <c r="H30" i="12"/>
  <c r="K30" i="12" s="1"/>
  <c r="O29" i="12"/>
  <c r="N29" i="12"/>
  <c r="L29" i="12"/>
  <c r="K29" i="12"/>
  <c r="H29" i="12"/>
  <c r="M29" i="12" s="1"/>
  <c r="O28" i="12"/>
  <c r="N28" i="12"/>
  <c r="L28" i="12"/>
  <c r="H28" i="12"/>
  <c r="M28" i="12" s="1"/>
  <c r="O27" i="12"/>
  <c r="N27" i="12"/>
  <c r="L27" i="12"/>
  <c r="H27" i="12"/>
  <c r="M27" i="12" s="1"/>
  <c r="O26" i="12"/>
  <c r="N26" i="12"/>
  <c r="L26" i="12"/>
  <c r="H26" i="12"/>
  <c r="O25" i="12"/>
  <c r="N25" i="12"/>
  <c r="L25" i="12"/>
  <c r="K25" i="12"/>
  <c r="H25" i="12"/>
  <c r="M25" i="12" s="1"/>
  <c r="O24" i="12"/>
  <c r="N24" i="12"/>
  <c r="L24" i="12"/>
  <c r="H24" i="12"/>
  <c r="M24" i="12" s="1"/>
  <c r="O23" i="12"/>
  <c r="N23" i="12"/>
  <c r="L23" i="12"/>
  <c r="H23" i="12"/>
  <c r="M23" i="12" s="1"/>
  <c r="O22" i="12"/>
  <c r="N22" i="12"/>
  <c r="L22" i="12"/>
  <c r="H22" i="12"/>
  <c r="O21" i="12"/>
  <c r="N21" i="12"/>
  <c r="L21" i="12"/>
  <c r="H21" i="12"/>
  <c r="O20" i="12"/>
  <c r="N20" i="12"/>
  <c r="L20" i="12"/>
  <c r="H20" i="12"/>
  <c r="M20" i="12" s="1"/>
  <c r="P20" i="12" s="1"/>
  <c r="O19" i="12"/>
  <c r="N19" i="12"/>
  <c r="L19" i="12"/>
  <c r="H19" i="12"/>
  <c r="M19" i="12" s="1"/>
  <c r="O18" i="12"/>
  <c r="N18" i="12"/>
  <c r="M18" i="12"/>
  <c r="P18" i="12" s="1"/>
  <c r="L18" i="12"/>
  <c r="H18" i="12"/>
  <c r="K18" i="12" s="1"/>
  <c r="O17" i="12"/>
  <c r="N17" i="12"/>
  <c r="L17" i="12"/>
  <c r="H17" i="12"/>
  <c r="O16" i="12"/>
  <c r="N16" i="12"/>
  <c r="L16" i="12"/>
  <c r="H16" i="12"/>
  <c r="M16" i="12" s="1"/>
  <c r="O15" i="12"/>
  <c r="N15" i="12"/>
  <c r="L15" i="12"/>
  <c r="H15" i="12"/>
  <c r="M15" i="12" s="1"/>
  <c r="O14" i="12"/>
  <c r="N14" i="12"/>
  <c r="L14" i="12"/>
  <c r="H14" i="12"/>
  <c r="O33" i="11"/>
  <c r="N33" i="11"/>
  <c r="L33" i="11"/>
  <c r="H33" i="11"/>
  <c r="M33" i="11" s="1"/>
  <c r="P33" i="11" s="1"/>
  <c r="O32" i="11"/>
  <c r="N32" i="11"/>
  <c r="L32" i="11"/>
  <c r="K32" i="11"/>
  <c r="H32" i="11"/>
  <c r="M32" i="11" s="1"/>
  <c r="O31" i="11"/>
  <c r="N31" i="11"/>
  <c r="L31" i="11"/>
  <c r="H31" i="11"/>
  <c r="M31" i="11" s="1"/>
  <c r="O30" i="11"/>
  <c r="N30" i="11"/>
  <c r="L30" i="11"/>
  <c r="H30" i="11"/>
  <c r="M30" i="11" s="1"/>
  <c r="O29" i="11"/>
  <c r="N29" i="11"/>
  <c r="L29" i="11"/>
  <c r="H29" i="11"/>
  <c r="O28" i="11"/>
  <c r="N28" i="11"/>
  <c r="L28" i="11"/>
  <c r="H28" i="11"/>
  <c r="K28" i="11" s="1"/>
  <c r="O27" i="11"/>
  <c r="N27" i="11"/>
  <c r="L27" i="11"/>
  <c r="H27" i="11"/>
  <c r="O26" i="11"/>
  <c r="N26" i="11"/>
  <c r="L26" i="11"/>
  <c r="H26" i="11"/>
  <c r="M26" i="11" s="1"/>
  <c r="O25" i="11"/>
  <c r="N25" i="11"/>
  <c r="L25" i="11"/>
  <c r="H25" i="11"/>
  <c r="K25" i="11" s="1"/>
  <c r="O24" i="11"/>
  <c r="N24" i="11"/>
  <c r="L24" i="11"/>
  <c r="H24" i="11"/>
  <c r="O23" i="11"/>
  <c r="N23" i="11"/>
  <c r="L23" i="11"/>
  <c r="H23" i="11"/>
  <c r="O22" i="11"/>
  <c r="N22" i="11"/>
  <c r="L22" i="11"/>
  <c r="H22" i="11"/>
  <c r="M22" i="11" s="1"/>
  <c r="O21" i="11"/>
  <c r="N21" i="11"/>
  <c r="L21" i="11"/>
  <c r="H21" i="11"/>
  <c r="K21" i="11" s="1"/>
  <c r="O20" i="11"/>
  <c r="N20" i="11"/>
  <c r="L20" i="11"/>
  <c r="H20" i="11"/>
  <c r="M20" i="11" s="1"/>
  <c r="O19" i="11"/>
  <c r="N19" i="11"/>
  <c r="L19" i="11"/>
  <c r="H19" i="11"/>
  <c r="M19" i="11" s="1"/>
  <c r="O18" i="11"/>
  <c r="N18" i="11"/>
  <c r="L18" i="11"/>
  <c r="H18" i="11"/>
  <c r="M18" i="11" s="1"/>
  <c r="O17" i="11"/>
  <c r="N17" i="11"/>
  <c r="L17" i="11"/>
  <c r="H17" i="11"/>
  <c r="O16" i="11"/>
  <c r="N16" i="11"/>
  <c r="L16" i="11"/>
  <c r="K16" i="11"/>
  <c r="H16" i="11"/>
  <c r="M16" i="11" s="1"/>
  <c r="P16" i="11" s="1"/>
  <c r="O15" i="11"/>
  <c r="N15" i="11"/>
  <c r="L15" i="11"/>
  <c r="H15" i="11"/>
  <c r="M15" i="11" s="1"/>
  <c r="O14" i="11"/>
  <c r="N14" i="11"/>
  <c r="L14" i="11"/>
  <c r="H14" i="11"/>
  <c r="M14" i="11" s="1"/>
  <c r="O48" i="15"/>
  <c r="N48" i="15"/>
  <c r="L48" i="15"/>
  <c r="H48" i="15"/>
  <c r="M48" i="15" s="1"/>
  <c r="O47" i="15"/>
  <c r="N47" i="15"/>
  <c r="L47" i="15"/>
  <c r="H47" i="15"/>
  <c r="K47" i="15" s="1"/>
  <c r="O46" i="15"/>
  <c r="N46" i="15"/>
  <c r="L46" i="15"/>
  <c r="H46" i="15"/>
  <c r="K46" i="15" s="1"/>
  <c r="O45" i="15"/>
  <c r="N45" i="15"/>
  <c r="L45" i="15"/>
  <c r="H45" i="15"/>
  <c r="M45" i="15" s="1"/>
  <c r="O44" i="15"/>
  <c r="N44" i="15"/>
  <c r="L44" i="15"/>
  <c r="H44" i="15"/>
  <c r="O43" i="15"/>
  <c r="N43" i="15"/>
  <c r="L43" i="15"/>
  <c r="H43" i="15"/>
  <c r="K43" i="15" s="1"/>
  <c r="O42" i="15"/>
  <c r="N42" i="15"/>
  <c r="L42" i="15"/>
  <c r="H42" i="15"/>
  <c r="K42" i="15" s="1"/>
  <c r="O41" i="15"/>
  <c r="N41" i="15"/>
  <c r="L41" i="15"/>
  <c r="H41" i="15"/>
  <c r="M41" i="15" s="1"/>
  <c r="O40" i="15"/>
  <c r="N40" i="15"/>
  <c r="L40" i="15"/>
  <c r="H40" i="15"/>
  <c r="M40" i="15" s="1"/>
  <c r="O39" i="15"/>
  <c r="N39" i="15"/>
  <c r="L39" i="15"/>
  <c r="H39" i="15"/>
  <c r="K39" i="15" s="1"/>
  <c r="O38" i="15"/>
  <c r="N38" i="15"/>
  <c r="L38" i="15"/>
  <c r="H38" i="15"/>
  <c r="K38" i="15" s="1"/>
  <c r="O37" i="15"/>
  <c r="N37" i="15"/>
  <c r="L37" i="15"/>
  <c r="H37" i="15"/>
  <c r="M37" i="15" s="1"/>
  <c r="O36" i="15"/>
  <c r="N36" i="15"/>
  <c r="L36" i="15"/>
  <c r="H36" i="15"/>
  <c r="O35" i="15"/>
  <c r="N35" i="15"/>
  <c r="L35" i="15"/>
  <c r="H35" i="15"/>
  <c r="K35" i="15" s="1"/>
  <c r="O34" i="15"/>
  <c r="N34" i="15"/>
  <c r="M34" i="15"/>
  <c r="P34" i="15" s="1"/>
  <c r="L34" i="15"/>
  <c r="H34" i="15"/>
  <c r="K34" i="15" s="1"/>
  <c r="O33" i="15"/>
  <c r="N33" i="15"/>
  <c r="L33" i="15"/>
  <c r="H33" i="15"/>
  <c r="M33" i="15" s="1"/>
  <c r="O32" i="15"/>
  <c r="N32" i="15"/>
  <c r="L32" i="15"/>
  <c r="H32" i="15"/>
  <c r="M32" i="15" s="1"/>
  <c r="O31" i="15"/>
  <c r="N31" i="15"/>
  <c r="L31" i="15"/>
  <c r="H31" i="15"/>
  <c r="K31" i="15" s="1"/>
  <c r="O30" i="15"/>
  <c r="N30" i="15"/>
  <c r="L30" i="15"/>
  <c r="H30" i="15"/>
  <c r="K30" i="15" s="1"/>
  <c r="O29" i="15"/>
  <c r="N29" i="15"/>
  <c r="L29" i="15"/>
  <c r="H29" i="15"/>
  <c r="M29" i="15" s="1"/>
  <c r="O28" i="15"/>
  <c r="N28" i="15"/>
  <c r="L28" i="15"/>
  <c r="H28" i="15"/>
  <c r="O27" i="15"/>
  <c r="N27" i="15"/>
  <c r="L27" i="15"/>
  <c r="H27" i="15"/>
  <c r="K27" i="15" s="1"/>
  <c r="O26" i="15"/>
  <c r="N26" i="15"/>
  <c r="M26" i="15"/>
  <c r="P26" i="15" s="1"/>
  <c r="L26" i="15"/>
  <c r="H26" i="15"/>
  <c r="K26" i="15" s="1"/>
  <c r="O25" i="15"/>
  <c r="N25" i="15"/>
  <c r="L25" i="15"/>
  <c r="H25" i="15"/>
  <c r="M25" i="15" s="1"/>
  <c r="O24" i="15"/>
  <c r="N24" i="15"/>
  <c r="L24" i="15"/>
  <c r="H24" i="15"/>
  <c r="M24" i="15" s="1"/>
  <c r="O23" i="15"/>
  <c r="N23" i="15"/>
  <c r="L23" i="15"/>
  <c r="H23" i="15"/>
  <c r="K23" i="15" s="1"/>
  <c r="O22" i="15"/>
  <c r="N22" i="15"/>
  <c r="L22" i="15"/>
  <c r="H22" i="15"/>
  <c r="K22" i="15" s="1"/>
  <c r="O21" i="15"/>
  <c r="N21" i="15"/>
  <c r="L21" i="15"/>
  <c r="H21" i="15"/>
  <c r="M21" i="15" s="1"/>
  <c r="O20" i="15"/>
  <c r="N20" i="15"/>
  <c r="L20" i="15"/>
  <c r="H20" i="15"/>
  <c r="O19" i="15"/>
  <c r="N19" i="15"/>
  <c r="L19" i="15"/>
  <c r="H19" i="15"/>
  <c r="K19" i="15" s="1"/>
  <c r="O18" i="15"/>
  <c r="N18" i="15"/>
  <c r="L18" i="15"/>
  <c r="H18" i="15"/>
  <c r="K18" i="15" s="1"/>
  <c r="O17" i="15"/>
  <c r="N17" i="15"/>
  <c r="L17" i="15"/>
  <c r="H17" i="15"/>
  <c r="M17" i="15" s="1"/>
  <c r="O16" i="15"/>
  <c r="N16" i="15"/>
  <c r="L16" i="15"/>
  <c r="H16" i="15"/>
  <c r="M16" i="15" s="1"/>
  <c r="O15" i="15"/>
  <c r="N15" i="15"/>
  <c r="L15" i="15"/>
  <c r="H15" i="15"/>
  <c r="K15" i="15" s="1"/>
  <c r="O14" i="15"/>
  <c r="N14" i="15"/>
  <c r="L14" i="15"/>
  <c r="H14" i="15"/>
  <c r="K14" i="15" s="1"/>
  <c r="K57" i="10"/>
  <c r="H57" i="10"/>
  <c r="O56" i="10"/>
  <c r="N56" i="10"/>
  <c r="L56" i="10"/>
  <c r="H56" i="10"/>
  <c r="M56" i="10" s="1"/>
  <c r="O55" i="10"/>
  <c r="N55" i="10"/>
  <c r="L55" i="10"/>
  <c r="H55" i="10"/>
  <c r="M55" i="10" s="1"/>
  <c r="O54" i="10"/>
  <c r="N54" i="10"/>
  <c r="L54" i="10"/>
  <c r="H54" i="10"/>
  <c r="O53" i="10"/>
  <c r="N53" i="10"/>
  <c r="L53" i="10"/>
  <c r="H53" i="10"/>
  <c r="M53" i="10" s="1"/>
  <c r="O52" i="10"/>
  <c r="N52" i="10"/>
  <c r="L52" i="10"/>
  <c r="H52" i="10"/>
  <c r="M52" i="10" s="1"/>
  <c r="O51" i="10"/>
  <c r="N51" i="10"/>
  <c r="L51" i="10"/>
  <c r="H51" i="10"/>
  <c r="M51" i="10" s="1"/>
  <c r="H50" i="10"/>
  <c r="H49" i="10"/>
  <c r="K49" i="10" s="1"/>
  <c r="O48" i="10"/>
  <c r="N48" i="10"/>
  <c r="L48" i="10"/>
  <c r="H48" i="10"/>
  <c r="M48" i="10" s="1"/>
  <c r="O47" i="10"/>
  <c r="N47" i="10"/>
  <c r="L47" i="10"/>
  <c r="H47" i="10"/>
  <c r="M47" i="10" s="1"/>
  <c r="H46" i="10"/>
  <c r="H45" i="10"/>
  <c r="K45" i="10" s="1"/>
  <c r="O44" i="10"/>
  <c r="N44" i="10"/>
  <c r="L44" i="10"/>
  <c r="H44" i="10"/>
  <c r="M44" i="10" s="1"/>
  <c r="H43" i="10"/>
  <c r="H42" i="10"/>
  <c r="O41" i="10"/>
  <c r="N41" i="10"/>
  <c r="L41" i="10"/>
  <c r="H41" i="10"/>
  <c r="M41" i="10" s="1"/>
  <c r="O40" i="10"/>
  <c r="N40" i="10"/>
  <c r="L40" i="10"/>
  <c r="H40" i="10"/>
  <c r="M40" i="10" s="1"/>
  <c r="O39" i="10"/>
  <c r="N39" i="10"/>
  <c r="L39" i="10"/>
  <c r="H39" i="10"/>
  <c r="M39" i="10" s="1"/>
  <c r="O38" i="10"/>
  <c r="N38" i="10"/>
  <c r="L38" i="10"/>
  <c r="H38" i="10"/>
  <c r="O37" i="10"/>
  <c r="N37" i="10"/>
  <c r="L37" i="10"/>
  <c r="H37" i="10"/>
  <c r="O36" i="10"/>
  <c r="N36" i="10"/>
  <c r="L36" i="10"/>
  <c r="H36" i="10"/>
  <c r="M36" i="10" s="1"/>
  <c r="O35" i="10"/>
  <c r="N35" i="10"/>
  <c r="L35" i="10"/>
  <c r="H35" i="10"/>
  <c r="M35" i="10" s="1"/>
  <c r="O34" i="10"/>
  <c r="N34" i="10"/>
  <c r="L34" i="10"/>
  <c r="H34" i="10"/>
  <c r="O33" i="10"/>
  <c r="N33" i="10"/>
  <c r="L33" i="10"/>
  <c r="K33" i="10"/>
  <c r="H33" i="10"/>
  <c r="M33" i="10" s="1"/>
  <c r="O32" i="10"/>
  <c r="N32" i="10"/>
  <c r="L32" i="10"/>
  <c r="H32" i="10"/>
  <c r="M32" i="10" s="1"/>
  <c r="O31" i="10"/>
  <c r="N31" i="10"/>
  <c r="L31" i="10"/>
  <c r="H31" i="10"/>
  <c r="M31" i="10" s="1"/>
  <c r="H30" i="10"/>
  <c r="O29" i="10"/>
  <c r="N29" i="10"/>
  <c r="L29" i="10"/>
  <c r="H29" i="10"/>
  <c r="M29" i="10" s="1"/>
  <c r="O28" i="10"/>
  <c r="N28" i="10"/>
  <c r="L28" i="10"/>
  <c r="H28" i="10"/>
  <c r="M28" i="10" s="1"/>
  <c r="H27" i="10"/>
  <c r="H26" i="10"/>
  <c r="K26" i="10" s="1"/>
  <c r="O25" i="10"/>
  <c r="N25" i="10"/>
  <c r="L25" i="10"/>
  <c r="H25" i="10"/>
  <c r="H24" i="10"/>
  <c r="K24" i="10" s="1"/>
  <c r="H23" i="10"/>
  <c r="O22" i="10"/>
  <c r="N22" i="10"/>
  <c r="L22" i="10"/>
  <c r="H22" i="10"/>
  <c r="K22" i="10" s="1"/>
  <c r="O21" i="10"/>
  <c r="N21" i="10"/>
  <c r="L21" i="10"/>
  <c r="H21" i="10"/>
  <c r="M21" i="10" s="1"/>
  <c r="O20" i="10"/>
  <c r="N20" i="10"/>
  <c r="L20" i="10"/>
  <c r="H20" i="10"/>
  <c r="O19" i="10"/>
  <c r="N19" i="10"/>
  <c r="L19" i="10"/>
  <c r="H19" i="10"/>
  <c r="M19" i="10" s="1"/>
  <c r="O18" i="10"/>
  <c r="N18" i="10"/>
  <c r="L18" i="10"/>
  <c r="H18" i="10"/>
  <c r="O17" i="10"/>
  <c r="N17" i="10"/>
  <c r="L17" i="10"/>
  <c r="H17" i="10"/>
  <c r="M17" i="10" s="1"/>
  <c r="O16" i="10"/>
  <c r="N16" i="10"/>
  <c r="L16" i="10"/>
  <c r="H16" i="10"/>
  <c r="M16" i="10" s="1"/>
  <c r="O15" i="10"/>
  <c r="N15" i="10"/>
  <c r="L15" i="10"/>
  <c r="H15" i="10"/>
  <c r="M15" i="10" s="1"/>
  <c r="O14" i="10"/>
  <c r="N14" i="10"/>
  <c r="L14" i="10"/>
  <c r="H14" i="10"/>
  <c r="O122" i="9"/>
  <c r="N122" i="9"/>
  <c r="L122" i="9"/>
  <c r="H122" i="9"/>
  <c r="O121" i="9"/>
  <c r="N121" i="9"/>
  <c r="L121" i="9"/>
  <c r="H121" i="9"/>
  <c r="O120" i="9"/>
  <c r="N120" i="9"/>
  <c r="L120" i="9"/>
  <c r="H120" i="9"/>
  <c r="M120" i="9" s="1"/>
  <c r="O119" i="9"/>
  <c r="N119" i="9"/>
  <c r="L119" i="9"/>
  <c r="H119" i="9"/>
  <c r="M119" i="9" s="1"/>
  <c r="O118" i="9"/>
  <c r="N118" i="9"/>
  <c r="L118" i="9"/>
  <c r="H118" i="9"/>
  <c r="K118" i="9" s="1"/>
  <c r="O117" i="9"/>
  <c r="N117" i="9"/>
  <c r="L117" i="9"/>
  <c r="H117" i="9"/>
  <c r="O116" i="9"/>
  <c r="N116" i="9"/>
  <c r="L116" i="9"/>
  <c r="H116" i="9"/>
  <c r="M116" i="9" s="1"/>
  <c r="O115" i="9"/>
  <c r="N115" i="9"/>
  <c r="L115" i="9"/>
  <c r="H115" i="9"/>
  <c r="M115" i="9" s="1"/>
  <c r="O114" i="9"/>
  <c r="N114" i="9"/>
  <c r="L114" i="9"/>
  <c r="H114" i="9"/>
  <c r="K114" i="9" s="1"/>
  <c r="O113" i="9"/>
  <c r="N113" i="9"/>
  <c r="L113" i="9"/>
  <c r="H113" i="9"/>
  <c r="O112" i="9"/>
  <c r="N112" i="9"/>
  <c r="L112" i="9"/>
  <c r="H112" i="9"/>
  <c r="M112" i="9" s="1"/>
  <c r="O111" i="9"/>
  <c r="N111" i="9"/>
  <c r="L111" i="9"/>
  <c r="H111" i="9"/>
  <c r="M111" i="9" s="1"/>
  <c r="O110" i="9"/>
  <c r="N110" i="9"/>
  <c r="L110" i="9"/>
  <c r="H110" i="9"/>
  <c r="O109" i="9"/>
  <c r="N109" i="9"/>
  <c r="L109" i="9"/>
  <c r="H109" i="9"/>
  <c r="O108" i="9"/>
  <c r="N108" i="9"/>
  <c r="L108" i="9"/>
  <c r="H108" i="9"/>
  <c r="M108" i="9" s="1"/>
  <c r="O107" i="9"/>
  <c r="N107" i="9"/>
  <c r="L107" i="9"/>
  <c r="H107" i="9"/>
  <c r="O106" i="9"/>
  <c r="N106" i="9"/>
  <c r="L106" i="9"/>
  <c r="H106" i="9"/>
  <c r="O105" i="9"/>
  <c r="N105" i="9"/>
  <c r="L105" i="9"/>
  <c r="H105" i="9"/>
  <c r="O104" i="9"/>
  <c r="N104" i="9"/>
  <c r="L104" i="9"/>
  <c r="H104" i="9"/>
  <c r="M104" i="9" s="1"/>
  <c r="P104" i="9" s="1"/>
  <c r="O103" i="9"/>
  <c r="N103" i="9"/>
  <c r="L103" i="9"/>
  <c r="K103" i="9"/>
  <c r="H103" i="9"/>
  <c r="M103" i="9" s="1"/>
  <c r="O102" i="9"/>
  <c r="N102" i="9"/>
  <c r="L102" i="9"/>
  <c r="H102" i="9"/>
  <c r="O101" i="9"/>
  <c r="N101" i="9"/>
  <c r="L101" i="9"/>
  <c r="H101" i="9"/>
  <c r="O100" i="9"/>
  <c r="N100" i="9"/>
  <c r="L100" i="9"/>
  <c r="H100" i="9"/>
  <c r="M100" i="9" s="1"/>
  <c r="O99" i="9"/>
  <c r="N99" i="9"/>
  <c r="L99" i="9"/>
  <c r="K99" i="9"/>
  <c r="H99" i="9"/>
  <c r="M99" i="9" s="1"/>
  <c r="O98" i="9"/>
  <c r="N98" i="9"/>
  <c r="L98" i="9"/>
  <c r="H98" i="9"/>
  <c r="O97" i="9"/>
  <c r="N97" i="9"/>
  <c r="L97" i="9"/>
  <c r="H97" i="9"/>
  <c r="O96" i="9"/>
  <c r="N96" i="9"/>
  <c r="L96" i="9"/>
  <c r="H96" i="9"/>
  <c r="M96" i="9" s="1"/>
  <c r="O95" i="9"/>
  <c r="N95" i="9"/>
  <c r="L95" i="9"/>
  <c r="H95" i="9"/>
  <c r="M95" i="9" s="1"/>
  <c r="O94" i="9"/>
  <c r="N94" i="9"/>
  <c r="L94" i="9"/>
  <c r="H94" i="9"/>
  <c r="O93" i="9"/>
  <c r="N93" i="9"/>
  <c r="L93" i="9"/>
  <c r="H93" i="9"/>
  <c r="O92" i="9"/>
  <c r="N92" i="9"/>
  <c r="L92" i="9"/>
  <c r="H92" i="9"/>
  <c r="M92" i="9" s="1"/>
  <c r="O91" i="9"/>
  <c r="N91" i="9"/>
  <c r="L91" i="9"/>
  <c r="H91" i="9"/>
  <c r="O90" i="9"/>
  <c r="N90" i="9"/>
  <c r="L90" i="9"/>
  <c r="H90" i="9"/>
  <c r="O89" i="9"/>
  <c r="N89" i="9"/>
  <c r="L89" i="9"/>
  <c r="H89" i="9"/>
  <c r="O88" i="9"/>
  <c r="N88" i="9"/>
  <c r="L88" i="9"/>
  <c r="H88" i="9"/>
  <c r="M88" i="9" s="1"/>
  <c r="O87" i="9"/>
  <c r="N87" i="9"/>
  <c r="L87" i="9"/>
  <c r="H87" i="9"/>
  <c r="M87" i="9" s="1"/>
  <c r="O86" i="9"/>
  <c r="N86" i="9"/>
  <c r="L86" i="9"/>
  <c r="H86" i="9"/>
  <c r="O85" i="9"/>
  <c r="N85" i="9"/>
  <c r="L85" i="9"/>
  <c r="H85" i="9"/>
  <c r="O84" i="9"/>
  <c r="N84" i="9"/>
  <c r="L84" i="9"/>
  <c r="H84" i="9"/>
  <c r="M84" i="9" s="1"/>
  <c r="O83" i="9"/>
  <c r="N83" i="9"/>
  <c r="L83" i="9"/>
  <c r="H83" i="9"/>
  <c r="M83" i="9" s="1"/>
  <c r="O82" i="9"/>
  <c r="N82" i="9"/>
  <c r="L82" i="9"/>
  <c r="H82" i="9"/>
  <c r="O81" i="9"/>
  <c r="N81" i="9"/>
  <c r="L81" i="9"/>
  <c r="H81" i="9"/>
  <c r="O80" i="9"/>
  <c r="N80" i="9"/>
  <c r="L80" i="9"/>
  <c r="H80" i="9"/>
  <c r="M80" i="9" s="1"/>
  <c r="O79" i="9"/>
  <c r="N79" i="9"/>
  <c r="L79" i="9"/>
  <c r="H79" i="9"/>
  <c r="M79" i="9" s="1"/>
  <c r="O78" i="9"/>
  <c r="N78" i="9"/>
  <c r="L78" i="9"/>
  <c r="H78" i="9"/>
  <c r="O77" i="9"/>
  <c r="N77" i="9"/>
  <c r="L77" i="9"/>
  <c r="H77" i="9"/>
  <c r="O76" i="9"/>
  <c r="N76" i="9"/>
  <c r="L76" i="9"/>
  <c r="H76" i="9"/>
  <c r="M76" i="9" s="1"/>
  <c r="O75" i="9"/>
  <c r="N75" i="9"/>
  <c r="L75" i="9"/>
  <c r="H75" i="9"/>
  <c r="O74" i="9"/>
  <c r="N74" i="9"/>
  <c r="L74" i="9"/>
  <c r="H74" i="9"/>
  <c r="O73" i="9"/>
  <c r="N73" i="9"/>
  <c r="L73" i="9"/>
  <c r="H73" i="9"/>
  <c r="O72" i="9"/>
  <c r="N72" i="9"/>
  <c r="L72" i="9"/>
  <c r="H72" i="9"/>
  <c r="M72" i="9" s="1"/>
  <c r="P72" i="9" s="1"/>
  <c r="O71" i="9"/>
  <c r="N71" i="9"/>
  <c r="L71" i="9"/>
  <c r="K71" i="9"/>
  <c r="H71" i="9"/>
  <c r="M71" i="9" s="1"/>
  <c r="P71" i="9" s="1"/>
  <c r="O70" i="9"/>
  <c r="N70" i="9"/>
  <c r="L70" i="9"/>
  <c r="H70" i="9"/>
  <c r="O69" i="9"/>
  <c r="N69" i="9"/>
  <c r="M69" i="9"/>
  <c r="P69" i="9" s="1"/>
  <c r="L69" i="9"/>
  <c r="H69" i="9"/>
  <c r="K69" i="9" s="1"/>
  <c r="O68" i="9"/>
  <c r="N68" i="9"/>
  <c r="L68" i="9"/>
  <c r="H68" i="9"/>
  <c r="O67" i="9"/>
  <c r="N67" i="9"/>
  <c r="L67" i="9"/>
  <c r="H67" i="9"/>
  <c r="M67" i="9" s="1"/>
  <c r="O66" i="9"/>
  <c r="N66" i="9"/>
  <c r="L66" i="9"/>
  <c r="H66" i="9"/>
  <c r="O65" i="9"/>
  <c r="N65" i="9"/>
  <c r="L65" i="9"/>
  <c r="H65" i="9"/>
  <c r="O64" i="9"/>
  <c r="N64" i="9"/>
  <c r="L64" i="9"/>
  <c r="H64" i="9"/>
  <c r="O63" i="9"/>
  <c r="N63" i="9"/>
  <c r="L63" i="9"/>
  <c r="H63" i="9"/>
  <c r="M63" i="9" s="1"/>
  <c r="O62" i="9"/>
  <c r="N62" i="9"/>
  <c r="L62" i="9"/>
  <c r="H62" i="9"/>
  <c r="O61" i="9"/>
  <c r="N61" i="9"/>
  <c r="L61" i="9"/>
  <c r="H61" i="9"/>
  <c r="K61" i="9" s="1"/>
  <c r="O60" i="9"/>
  <c r="N60" i="9"/>
  <c r="L60" i="9"/>
  <c r="H60" i="9"/>
  <c r="M60" i="9" s="1"/>
  <c r="P60" i="9" s="1"/>
  <c r="O59" i="9"/>
  <c r="N59" i="9"/>
  <c r="L59" i="9"/>
  <c r="H59" i="9"/>
  <c r="M59" i="9" s="1"/>
  <c r="O58" i="9"/>
  <c r="N58" i="9"/>
  <c r="L58" i="9"/>
  <c r="H58" i="9"/>
  <c r="O57" i="9"/>
  <c r="N57" i="9"/>
  <c r="L57" i="9"/>
  <c r="H57" i="9"/>
  <c r="O56" i="9"/>
  <c r="N56" i="9"/>
  <c r="L56" i="9"/>
  <c r="H56" i="9"/>
  <c r="O55" i="9"/>
  <c r="N55" i="9"/>
  <c r="L55" i="9"/>
  <c r="H55" i="9"/>
  <c r="M55" i="9" s="1"/>
  <c r="O54" i="9"/>
  <c r="N54" i="9"/>
  <c r="L54" i="9"/>
  <c r="H54" i="9"/>
  <c r="O53" i="9"/>
  <c r="N53" i="9"/>
  <c r="L53" i="9"/>
  <c r="K53" i="9"/>
  <c r="H53" i="9"/>
  <c r="M53" i="9" s="1"/>
  <c r="O52" i="9"/>
  <c r="N52" i="9"/>
  <c r="L52" i="9"/>
  <c r="H52" i="9"/>
  <c r="M52" i="9" s="1"/>
  <c r="O51" i="9"/>
  <c r="N51" i="9"/>
  <c r="L51" i="9"/>
  <c r="H51" i="9"/>
  <c r="O50" i="9"/>
  <c r="N50" i="9"/>
  <c r="L50" i="9"/>
  <c r="H50" i="9"/>
  <c r="O49" i="9"/>
  <c r="N49" i="9"/>
  <c r="L49" i="9"/>
  <c r="K49" i="9"/>
  <c r="H49" i="9"/>
  <c r="M49" i="9" s="1"/>
  <c r="P49" i="9" s="1"/>
  <c r="O48" i="9"/>
  <c r="N48" i="9"/>
  <c r="L48" i="9"/>
  <c r="H48" i="9"/>
  <c r="M48" i="9" s="1"/>
  <c r="O47" i="9"/>
  <c r="N47" i="9"/>
  <c r="L47" i="9"/>
  <c r="H47" i="9"/>
  <c r="M47" i="9" s="1"/>
  <c r="O46" i="9"/>
  <c r="N46" i="9"/>
  <c r="L46" i="9"/>
  <c r="H46" i="9"/>
  <c r="O45" i="9"/>
  <c r="N45" i="9"/>
  <c r="L45" i="9"/>
  <c r="H45" i="9"/>
  <c r="O44" i="9"/>
  <c r="N44" i="9"/>
  <c r="L44" i="9"/>
  <c r="H44" i="9"/>
  <c r="M44" i="9" s="1"/>
  <c r="O43" i="9"/>
  <c r="N43" i="9"/>
  <c r="L43" i="9"/>
  <c r="H43" i="9"/>
  <c r="O42" i="9"/>
  <c r="N42" i="9"/>
  <c r="L42" i="9"/>
  <c r="H42" i="9"/>
  <c r="O41" i="9"/>
  <c r="N41" i="9"/>
  <c r="L41" i="9"/>
  <c r="H41" i="9"/>
  <c r="K41" i="9" s="1"/>
  <c r="O40" i="9"/>
  <c r="N40" i="9"/>
  <c r="L40" i="9"/>
  <c r="H40" i="9"/>
  <c r="O39" i="9"/>
  <c r="N39" i="9"/>
  <c r="L39" i="9"/>
  <c r="H39" i="9"/>
  <c r="O38" i="9"/>
  <c r="N38" i="9"/>
  <c r="L38" i="9"/>
  <c r="H38" i="9"/>
  <c r="O37" i="9"/>
  <c r="N37" i="9"/>
  <c r="L37" i="9"/>
  <c r="H37" i="9"/>
  <c r="O36" i="9"/>
  <c r="N36" i="9"/>
  <c r="L36" i="9"/>
  <c r="H36" i="9"/>
  <c r="O35" i="9"/>
  <c r="N35" i="9"/>
  <c r="L35" i="9"/>
  <c r="K35" i="9"/>
  <c r="H35" i="9"/>
  <c r="M35" i="9" s="1"/>
  <c r="P35" i="9" s="1"/>
  <c r="O34" i="9"/>
  <c r="N34" i="9"/>
  <c r="L34" i="9"/>
  <c r="H34" i="9"/>
  <c r="O33" i="9"/>
  <c r="N33" i="9"/>
  <c r="M33" i="9"/>
  <c r="P33" i="9" s="1"/>
  <c r="L33" i="9"/>
  <c r="H33" i="9"/>
  <c r="K33" i="9" s="1"/>
  <c r="O32" i="9"/>
  <c r="N32" i="9"/>
  <c r="L32" i="9"/>
  <c r="H32" i="9"/>
  <c r="O31" i="9"/>
  <c r="N31" i="9"/>
  <c r="L31" i="9"/>
  <c r="H31" i="9"/>
  <c r="O30" i="9"/>
  <c r="N30" i="9"/>
  <c r="L30" i="9"/>
  <c r="H30" i="9"/>
  <c r="O29" i="9"/>
  <c r="N29" i="9"/>
  <c r="L29" i="9"/>
  <c r="H29" i="9"/>
  <c r="O28" i="9"/>
  <c r="N28" i="9"/>
  <c r="L28" i="9"/>
  <c r="H28" i="9"/>
  <c r="M28" i="9" s="1"/>
  <c r="O27" i="9"/>
  <c r="N27" i="9"/>
  <c r="L27" i="9"/>
  <c r="H27" i="9"/>
  <c r="O26" i="9"/>
  <c r="N26" i="9"/>
  <c r="L26" i="9"/>
  <c r="H26" i="9"/>
  <c r="O25" i="9"/>
  <c r="N25" i="9"/>
  <c r="L25" i="9"/>
  <c r="H25" i="9"/>
  <c r="O24" i="9"/>
  <c r="N24" i="9"/>
  <c r="L24" i="9"/>
  <c r="H24" i="9"/>
  <c r="M24" i="9" s="1"/>
  <c r="P24" i="9" s="1"/>
  <c r="O23" i="9"/>
  <c r="N23" i="9"/>
  <c r="L23" i="9"/>
  <c r="H23" i="9"/>
  <c r="M23" i="9" s="1"/>
  <c r="O22" i="9"/>
  <c r="N22" i="9"/>
  <c r="L22" i="9"/>
  <c r="H22" i="9"/>
  <c r="O21" i="9"/>
  <c r="N21" i="9"/>
  <c r="L21" i="9"/>
  <c r="H21" i="9"/>
  <c r="O20" i="9"/>
  <c r="N20" i="9"/>
  <c r="L20" i="9"/>
  <c r="K20" i="9"/>
  <c r="H20" i="9"/>
  <c r="M20" i="9" s="1"/>
  <c r="P20" i="9" s="1"/>
  <c r="O19" i="9"/>
  <c r="N19" i="9"/>
  <c r="L19" i="9"/>
  <c r="K19" i="9"/>
  <c r="H19" i="9"/>
  <c r="M19" i="9" s="1"/>
  <c r="O18" i="9"/>
  <c r="N18" i="9"/>
  <c r="L18" i="9"/>
  <c r="H18" i="9"/>
  <c r="O17" i="9"/>
  <c r="N17" i="9"/>
  <c r="L17" i="9"/>
  <c r="H17" i="9"/>
  <c r="M17" i="9" s="1"/>
  <c r="O16" i="9"/>
  <c r="N16" i="9"/>
  <c r="L16" i="9"/>
  <c r="H16" i="9"/>
  <c r="O15" i="9"/>
  <c r="N15" i="9"/>
  <c r="L15" i="9"/>
  <c r="H15" i="9"/>
  <c r="M15" i="9" s="1"/>
  <c r="O14" i="9"/>
  <c r="N14" i="9"/>
  <c r="L14" i="9"/>
  <c r="H14" i="9"/>
  <c r="O105" i="8"/>
  <c r="N105" i="8"/>
  <c r="L105" i="8"/>
  <c r="H105" i="8"/>
  <c r="K105" i="8" s="1"/>
  <c r="O104" i="8"/>
  <c r="N104" i="8"/>
  <c r="L104" i="8"/>
  <c r="H104" i="8"/>
  <c r="K104" i="8" s="1"/>
  <c r="O103" i="8"/>
  <c r="N103" i="8"/>
  <c r="L103" i="8"/>
  <c r="H103" i="8"/>
  <c r="O102" i="8"/>
  <c r="N102" i="8"/>
  <c r="L102" i="8"/>
  <c r="H102" i="8"/>
  <c r="M102" i="8" s="1"/>
  <c r="O101" i="8"/>
  <c r="N101" i="8"/>
  <c r="L101" i="8"/>
  <c r="H101" i="8"/>
  <c r="K101" i="8" s="1"/>
  <c r="O100" i="8"/>
  <c r="N100" i="8"/>
  <c r="L100" i="8"/>
  <c r="H100" i="8"/>
  <c r="K100" i="8" s="1"/>
  <c r="O99" i="8"/>
  <c r="N99" i="8"/>
  <c r="L99" i="8"/>
  <c r="H99" i="8"/>
  <c r="M99" i="8" s="1"/>
  <c r="O98" i="8"/>
  <c r="N98" i="8"/>
  <c r="L98" i="8"/>
  <c r="H98" i="8"/>
  <c r="O97" i="8"/>
  <c r="N97" i="8"/>
  <c r="L97" i="8"/>
  <c r="H97" i="8"/>
  <c r="K97" i="8" s="1"/>
  <c r="O96" i="8"/>
  <c r="N96" i="8"/>
  <c r="L96" i="8"/>
  <c r="H96" i="8"/>
  <c r="O95" i="8"/>
  <c r="N95" i="8"/>
  <c r="L95" i="8"/>
  <c r="H95" i="8"/>
  <c r="M95" i="8" s="1"/>
  <c r="P95" i="8" s="1"/>
  <c r="O94" i="8"/>
  <c r="N94" i="8"/>
  <c r="L94" i="8"/>
  <c r="K94" i="8"/>
  <c r="H94" i="8"/>
  <c r="M94" i="8" s="1"/>
  <c r="P94" i="8" s="1"/>
  <c r="O93" i="8"/>
  <c r="N93" i="8"/>
  <c r="L93" i="8"/>
  <c r="H93" i="8"/>
  <c r="K93" i="8" s="1"/>
  <c r="O92" i="8"/>
  <c r="N92" i="8"/>
  <c r="M92" i="8"/>
  <c r="L92" i="8"/>
  <c r="H92" i="8"/>
  <c r="K92" i="8" s="1"/>
  <c r="O91" i="8"/>
  <c r="N91" i="8"/>
  <c r="L91" i="8"/>
  <c r="H91" i="8"/>
  <c r="M91" i="8" s="1"/>
  <c r="O90" i="8"/>
  <c r="N90" i="8"/>
  <c r="L90" i="8"/>
  <c r="H90" i="8"/>
  <c r="M90" i="8" s="1"/>
  <c r="O89" i="8"/>
  <c r="N89" i="8"/>
  <c r="L89" i="8"/>
  <c r="H89" i="8"/>
  <c r="K89" i="8" s="1"/>
  <c r="O88" i="8"/>
  <c r="N88" i="8"/>
  <c r="L88" i="8"/>
  <c r="H88" i="8"/>
  <c r="K88" i="8" s="1"/>
  <c r="O87" i="8"/>
  <c r="N87" i="8"/>
  <c r="L87" i="8"/>
  <c r="H87" i="8"/>
  <c r="M87" i="8" s="1"/>
  <c r="O86" i="8"/>
  <c r="N86" i="8"/>
  <c r="L86" i="8"/>
  <c r="H86" i="8"/>
  <c r="M86" i="8" s="1"/>
  <c r="O85" i="8"/>
  <c r="N85" i="8"/>
  <c r="L85" i="8"/>
  <c r="H85" i="8"/>
  <c r="K85" i="8" s="1"/>
  <c r="O84" i="8"/>
  <c r="N84" i="8"/>
  <c r="L84" i="8"/>
  <c r="H84" i="8"/>
  <c r="K84" i="8" s="1"/>
  <c r="O83" i="8"/>
  <c r="N83" i="8"/>
  <c r="L83" i="8"/>
  <c r="H83" i="8"/>
  <c r="M83" i="8" s="1"/>
  <c r="O82" i="8"/>
  <c r="N82" i="8"/>
  <c r="L82" i="8"/>
  <c r="H82" i="8"/>
  <c r="M82" i="8" s="1"/>
  <c r="O81" i="8"/>
  <c r="N81" i="8"/>
  <c r="L81" i="8"/>
  <c r="H81" i="8"/>
  <c r="K81" i="8" s="1"/>
  <c r="O80" i="8"/>
  <c r="N80" i="8"/>
  <c r="L80" i="8"/>
  <c r="H80" i="8"/>
  <c r="K80" i="8" s="1"/>
  <c r="O79" i="8"/>
  <c r="N79" i="8"/>
  <c r="L79" i="8"/>
  <c r="H79" i="8"/>
  <c r="M79" i="8" s="1"/>
  <c r="O78" i="8"/>
  <c r="N78" i="8"/>
  <c r="L78" i="8"/>
  <c r="H78" i="8"/>
  <c r="M78" i="8" s="1"/>
  <c r="O77" i="8"/>
  <c r="N77" i="8"/>
  <c r="L77" i="8"/>
  <c r="H77" i="8"/>
  <c r="K77" i="8" s="1"/>
  <c r="O76" i="8"/>
  <c r="N76" i="8"/>
  <c r="L76" i="8"/>
  <c r="H76" i="8"/>
  <c r="K76" i="8" s="1"/>
  <c r="O75" i="8"/>
  <c r="N75" i="8"/>
  <c r="L75" i="8"/>
  <c r="H75" i="8"/>
  <c r="M75" i="8" s="1"/>
  <c r="O74" i="8"/>
  <c r="N74" i="8"/>
  <c r="L74" i="8"/>
  <c r="H74" i="8"/>
  <c r="M74" i="8" s="1"/>
  <c r="O73" i="8"/>
  <c r="N73" i="8"/>
  <c r="L73" i="8"/>
  <c r="H73" i="8"/>
  <c r="K73" i="8" s="1"/>
  <c r="O72" i="8"/>
  <c r="N72" i="8"/>
  <c r="L72" i="8"/>
  <c r="H72" i="8"/>
  <c r="K72" i="8" s="1"/>
  <c r="O71" i="8"/>
  <c r="N71" i="8"/>
  <c r="L71" i="8"/>
  <c r="H71" i="8"/>
  <c r="M71" i="8" s="1"/>
  <c r="O70" i="8"/>
  <c r="N70" i="8"/>
  <c r="L70" i="8"/>
  <c r="H70" i="8"/>
  <c r="M70" i="8" s="1"/>
  <c r="O69" i="8"/>
  <c r="N69" i="8"/>
  <c r="L69" i="8"/>
  <c r="H69" i="8"/>
  <c r="K69" i="8" s="1"/>
  <c r="O68" i="8"/>
  <c r="N68" i="8"/>
  <c r="L68" i="8"/>
  <c r="H68" i="8"/>
  <c r="K68" i="8" s="1"/>
  <c r="O67" i="8"/>
  <c r="N67" i="8"/>
  <c r="L67" i="8"/>
  <c r="H67" i="8"/>
  <c r="M67" i="8" s="1"/>
  <c r="O66" i="8"/>
  <c r="N66" i="8"/>
  <c r="L66" i="8"/>
  <c r="H66" i="8"/>
  <c r="M66" i="8" s="1"/>
  <c r="O65" i="8"/>
  <c r="N65" i="8"/>
  <c r="L65" i="8"/>
  <c r="H65" i="8"/>
  <c r="K65" i="8" s="1"/>
  <c r="O64" i="8"/>
  <c r="N64" i="8"/>
  <c r="L64" i="8"/>
  <c r="H64" i="8"/>
  <c r="K64" i="8" s="1"/>
  <c r="O63" i="8"/>
  <c r="N63" i="8"/>
  <c r="L63" i="8"/>
  <c r="H63" i="8"/>
  <c r="M63" i="8" s="1"/>
  <c r="O62" i="8"/>
  <c r="N62" i="8"/>
  <c r="L62" i="8"/>
  <c r="H62" i="8"/>
  <c r="M62" i="8" s="1"/>
  <c r="O61" i="8"/>
  <c r="N61" i="8"/>
  <c r="L61" i="8"/>
  <c r="H61" i="8"/>
  <c r="K61" i="8" s="1"/>
  <c r="O60" i="8"/>
  <c r="N60" i="8"/>
  <c r="L60" i="8"/>
  <c r="H60" i="8"/>
  <c r="K60" i="8" s="1"/>
  <c r="O59" i="8"/>
  <c r="N59" i="8"/>
  <c r="L59" i="8"/>
  <c r="H59" i="8"/>
  <c r="M59" i="8" s="1"/>
  <c r="O58" i="8"/>
  <c r="N58" i="8"/>
  <c r="L58" i="8"/>
  <c r="H58" i="8"/>
  <c r="M58" i="8" s="1"/>
  <c r="O57" i="8"/>
  <c r="N57" i="8"/>
  <c r="L57" i="8"/>
  <c r="H57" i="8"/>
  <c r="K57" i="8" s="1"/>
  <c r="O56" i="8"/>
  <c r="N56" i="8"/>
  <c r="L56" i="8"/>
  <c r="H56" i="8"/>
  <c r="K56" i="8" s="1"/>
  <c r="O55" i="8"/>
  <c r="N55" i="8"/>
  <c r="L55" i="8"/>
  <c r="H55" i="8"/>
  <c r="M55" i="8" s="1"/>
  <c r="O54" i="8"/>
  <c r="N54" i="8"/>
  <c r="L54" i="8"/>
  <c r="H54" i="8"/>
  <c r="M54" i="8" s="1"/>
  <c r="O53" i="8"/>
  <c r="N53" i="8"/>
  <c r="L53" i="8"/>
  <c r="H53" i="8"/>
  <c r="O52" i="8"/>
  <c r="N52" i="8"/>
  <c r="L52" i="8"/>
  <c r="H52" i="8"/>
  <c r="K52" i="8" s="1"/>
  <c r="O51" i="8"/>
  <c r="N51" i="8"/>
  <c r="L51" i="8"/>
  <c r="H51" i="8"/>
  <c r="M51" i="8" s="1"/>
  <c r="O50" i="8"/>
  <c r="N50" i="8"/>
  <c r="L50" i="8"/>
  <c r="H50" i="8"/>
  <c r="M50" i="8" s="1"/>
  <c r="O49" i="8"/>
  <c r="N49" i="8"/>
  <c r="L49" i="8"/>
  <c r="H49" i="8"/>
  <c r="K49" i="8" s="1"/>
  <c r="O48" i="8"/>
  <c r="N48" i="8"/>
  <c r="L48" i="8"/>
  <c r="H48" i="8"/>
  <c r="K48" i="8" s="1"/>
  <c r="O47" i="8"/>
  <c r="N47" i="8"/>
  <c r="L47" i="8"/>
  <c r="H47" i="8"/>
  <c r="M47" i="8" s="1"/>
  <c r="O46" i="8"/>
  <c r="N46" i="8"/>
  <c r="L46" i="8"/>
  <c r="H46" i="8"/>
  <c r="M46" i="8" s="1"/>
  <c r="O45" i="8"/>
  <c r="N45" i="8"/>
  <c r="L45" i="8"/>
  <c r="H45" i="8"/>
  <c r="O44" i="8"/>
  <c r="N44" i="8"/>
  <c r="L44" i="8"/>
  <c r="H44" i="8"/>
  <c r="K44" i="8" s="1"/>
  <c r="O43" i="8"/>
  <c r="N43" i="8"/>
  <c r="L43" i="8"/>
  <c r="H43" i="8"/>
  <c r="O42" i="8"/>
  <c r="N42" i="8"/>
  <c r="L42" i="8"/>
  <c r="H42" i="8"/>
  <c r="M42" i="8" s="1"/>
  <c r="O41" i="8"/>
  <c r="N41" i="8"/>
  <c r="L41" i="8"/>
  <c r="H41" i="8"/>
  <c r="O40" i="8"/>
  <c r="N40" i="8"/>
  <c r="L40" i="8"/>
  <c r="H40" i="8"/>
  <c r="K40" i="8" s="1"/>
  <c r="O39" i="8"/>
  <c r="N39" i="8"/>
  <c r="L39" i="8"/>
  <c r="H39" i="8"/>
  <c r="O38" i="8"/>
  <c r="N38" i="8"/>
  <c r="L38" i="8"/>
  <c r="H38" i="8"/>
  <c r="M38" i="8" s="1"/>
  <c r="O37" i="8"/>
  <c r="N37" i="8"/>
  <c r="L37" i="8"/>
  <c r="H37" i="8"/>
  <c r="K37" i="8" s="1"/>
  <c r="O36" i="8"/>
  <c r="N36" i="8"/>
  <c r="L36" i="8"/>
  <c r="H36" i="8"/>
  <c r="K36" i="8" s="1"/>
  <c r="O35" i="8"/>
  <c r="N35" i="8"/>
  <c r="L35" i="8"/>
  <c r="H35" i="8"/>
  <c r="M35" i="8" s="1"/>
  <c r="O34" i="8"/>
  <c r="N34" i="8"/>
  <c r="L34" i="8"/>
  <c r="H34" i="8"/>
  <c r="M34" i="8" s="1"/>
  <c r="O33" i="8"/>
  <c r="N33" i="8"/>
  <c r="L33" i="8"/>
  <c r="H33" i="8"/>
  <c r="K33" i="8" s="1"/>
  <c r="O32" i="8"/>
  <c r="N32" i="8"/>
  <c r="L32" i="8"/>
  <c r="H32" i="8"/>
  <c r="K32" i="8" s="1"/>
  <c r="O31" i="8"/>
  <c r="N31" i="8"/>
  <c r="L31" i="8"/>
  <c r="H31" i="8"/>
  <c r="M31" i="8" s="1"/>
  <c r="O30" i="8"/>
  <c r="N30" i="8"/>
  <c r="L30" i="8"/>
  <c r="H30" i="8"/>
  <c r="M30" i="8" s="1"/>
  <c r="O29" i="8"/>
  <c r="N29" i="8"/>
  <c r="L29" i="8"/>
  <c r="H29" i="8"/>
  <c r="K29" i="8" s="1"/>
  <c r="O28" i="8"/>
  <c r="N28" i="8"/>
  <c r="L28" i="8"/>
  <c r="H28" i="8"/>
  <c r="K28" i="8" s="1"/>
  <c r="O27" i="8"/>
  <c r="N27" i="8"/>
  <c r="L27" i="8"/>
  <c r="H27" i="8"/>
  <c r="K27" i="8" s="1"/>
  <c r="O26" i="8"/>
  <c r="N26" i="8"/>
  <c r="L26" i="8"/>
  <c r="H26" i="8"/>
  <c r="M26" i="8" s="1"/>
  <c r="O25" i="8"/>
  <c r="N25" i="8"/>
  <c r="L25" i="8"/>
  <c r="H25" i="8"/>
  <c r="K25" i="8" s="1"/>
  <c r="O24" i="8"/>
  <c r="N24" i="8"/>
  <c r="L24" i="8"/>
  <c r="H24" i="8"/>
  <c r="K24" i="8" s="1"/>
  <c r="O23" i="8"/>
  <c r="N23" i="8"/>
  <c r="L23" i="8"/>
  <c r="H23" i="8"/>
  <c r="O22" i="8"/>
  <c r="N22" i="8"/>
  <c r="L22" i="8"/>
  <c r="H22" i="8"/>
  <c r="M22" i="8" s="1"/>
  <c r="O21" i="8"/>
  <c r="N21" i="8"/>
  <c r="L21" i="8"/>
  <c r="H21" i="8"/>
  <c r="K21" i="8" s="1"/>
  <c r="O20" i="8"/>
  <c r="N20" i="8"/>
  <c r="L20" i="8"/>
  <c r="H20" i="8"/>
  <c r="K20" i="8" s="1"/>
  <c r="O19" i="8"/>
  <c r="N19" i="8"/>
  <c r="L19" i="8"/>
  <c r="H19" i="8"/>
  <c r="K19" i="8" s="1"/>
  <c r="O18" i="8"/>
  <c r="N18" i="8"/>
  <c r="L18" i="8"/>
  <c r="H18" i="8"/>
  <c r="M18" i="8" s="1"/>
  <c r="O17" i="8"/>
  <c r="N17" i="8"/>
  <c r="L17" i="8"/>
  <c r="H17" i="8"/>
  <c r="K17" i="8" s="1"/>
  <c r="O16" i="8"/>
  <c r="N16" i="8"/>
  <c r="L16" i="8"/>
  <c r="H16" i="8"/>
  <c r="K16" i="8" s="1"/>
  <c r="O15" i="8"/>
  <c r="N15" i="8"/>
  <c r="L15" i="8"/>
  <c r="H15" i="8"/>
  <c r="M15" i="8" s="1"/>
  <c r="O14" i="8"/>
  <c r="N14" i="8"/>
  <c r="L14" i="8"/>
  <c r="H14" i="8"/>
  <c r="M14" i="8" s="1"/>
  <c r="O267" i="7"/>
  <c r="N267" i="7"/>
  <c r="L267" i="7"/>
  <c r="H267" i="7"/>
  <c r="K267" i="7" s="1"/>
  <c r="O266" i="7"/>
  <c r="N266" i="7"/>
  <c r="L266" i="7"/>
  <c r="H266" i="7"/>
  <c r="K266" i="7" s="1"/>
  <c r="O265" i="7"/>
  <c r="N265" i="7"/>
  <c r="L265" i="7"/>
  <c r="H265" i="7"/>
  <c r="O264" i="7"/>
  <c r="N264" i="7"/>
  <c r="L264" i="7"/>
  <c r="H264" i="7"/>
  <c r="O263" i="7"/>
  <c r="N263" i="7"/>
  <c r="L263" i="7"/>
  <c r="H263" i="7"/>
  <c r="K263" i="7" s="1"/>
  <c r="O262" i="7"/>
  <c r="N262" i="7"/>
  <c r="L262" i="7"/>
  <c r="H262" i="7"/>
  <c r="K262" i="7" s="1"/>
  <c r="O261" i="7"/>
  <c r="N261" i="7"/>
  <c r="L261" i="7"/>
  <c r="H261" i="7"/>
  <c r="K261" i="7" s="1"/>
  <c r="O260" i="7"/>
  <c r="N260" i="7"/>
  <c r="L260" i="7"/>
  <c r="H260" i="7"/>
  <c r="O259" i="7"/>
  <c r="N259" i="7"/>
  <c r="M259" i="7"/>
  <c r="L259" i="7"/>
  <c r="H259" i="7"/>
  <c r="K259" i="7" s="1"/>
  <c r="O258" i="7"/>
  <c r="N258" i="7"/>
  <c r="L258" i="7"/>
  <c r="H258" i="7"/>
  <c r="K258" i="7" s="1"/>
  <c r="O257" i="7"/>
  <c r="N257" i="7"/>
  <c r="L257" i="7"/>
  <c r="H257" i="7"/>
  <c r="O256" i="7"/>
  <c r="N256" i="7"/>
  <c r="L256" i="7"/>
  <c r="H256" i="7"/>
  <c r="O255" i="7"/>
  <c r="N255" i="7"/>
  <c r="L255" i="7"/>
  <c r="H255" i="7"/>
  <c r="K255" i="7" s="1"/>
  <c r="O254" i="7"/>
  <c r="N254" i="7"/>
  <c r="L254" i="7"/>
  <c r="H254" i="7"/>
  <c r="K254" i="7" s="1"/>
  <c r="O253" i="7"/>
  <c r="N253" i="7"/>
  <c r="L253" i="7"/>
  <c r="H253" i="7"/>
  <c r="M253" i="7" s="1"/>
  <c r="O252" i="7"/>
  <c r="N252" i="7"/>
  <c r="L252" i="7"/>
  <c r="H252" i="7"/>
  <c r="O251" i="7"/>
  <c r="N251" i="7"/>
  <c r="L251" i="7"/>
  <c r="H251" i="7"/>
  <c r="K251" i="7" s="1"/>
  <c r="O250" i="7"/>
  <c r="N250" i="7"/>
  <c r="L250" i="7"/>
  <c r="H250" i="7"/>
  <c r="O249" i="7"/>
  <c r="N249" i="7"/>
  <c r="L249" i="7"/>
  <c r="H249" i="7"/>
  <c r="M249" i="7" s="1"/>
  <c r="O248" i="7"/>
  <c r="N248" i="7"/>
  <c r="L248" i="7"/>
  <c r="H248" i="7"/>
  <c r="O247" i="7"/>
  <c r="N247" i="7"/>
  <c r="L247" i="7"/>
  <c r="H247" i="7"/>
  <c r="O246" i="7"/>
  <c r="N246" i="7"/>
  <c r="L246" i="7"/>
  <c r="H246" i="7"/>
  <c r="M246" i="7" s="1"/>
  <c r="P246" i="7" s="1"/>
  <c r="O245" i="7"/>
  <c r="N245" i="7"/>
  <c r="L245" i="7"/>
  <c r="H245" i="7"/>
  <c r="M245" i="7" s="1"/>
  <c r="O244" i="7"/>
  <c r="N244" i="7"/>
  <c r="L244" i="7"/>
  <c r="H244" i="7"/>
  <c r="K244" i="7" s="1"/>
  <c r="O243" i="7"/>
  <c r="N243" i="7"/>
  <c r="L243" i="7"/>
  <c r="H243" i="7"/>
  <c r="K243" i="7" s="1"/>
  <c r="O242" i="7"/>
  <c r="N242" i="7"/>
  <c r="L242" i="7"/>
  <c r="H242" i="7"/>
  <c r="O241" i="7"/>
  <c r="N241" i="7"/>
  <c r="L241" i="7"/>
  <c r="H241" i="7"/>
  <c r="O240" i="7"/>
  <c r="N240" i="7"/>
  <c r="L240" i="7"/>
  <c r="H240" i="7"/>
  <c r="K240" i="7" s="1"/>
  <c r="O239" i="7"/>
  <c r="N239" i="7"/>
  <c r="L239" i="7"/>
  <c r="H239" i="7"/>
  <c r="K239" i="7" s="1"/>
  <c r="O238" i="7"/>
  <c r="N238" i="7"/>
  <c r="L238" i="7"/>
  <c r="H238" i="7"/>
  <c r="K238" i="7" s="1"/>
  <c r="O237" i="7"/>
  <c r="N237" i="7"/>
  <c r="L237" i="7"/>
  <c r="H237" i="7"/>
  <c r="O236" i="7"/>
  <c r="N236" i="7"/>
  <c r="L236" i="7"/>
  <c r="H236" i="7"/>
  <c r="K236" i="7" s="1"/>
  <c r="O235" i="7"/>
  <c r="N235" i="7"/>
  <c r="L235" i="7"/>
  <c r="H235" i="7"/>
  <c r="K235" i="7" s="1"/>
  <c r="O234" i="7"/>
  <c r="N234" i="7"/>
  <c r="L234" i="7"/>
  <c r="H234" i="7"/>
  <c r="M234" i="7" s="1"/>
  <c r="O233" i="7"/>
  <c r="N233" i="7"/>
  <c r="L233" i="7"/>
  <c r="H233" i="7"/>
  <c r="M233" i="7" s="1"/>
  <c r="O232" i="7"/>
  <c r="N232" i="7"/>
  <c r="L232" i="7"/>
  <c r="H232" i="7"/>
  <c r="O231" i="7"/>
  <c r="N231" i="7"/>
  <c r="L231" i="7"/>
  <c r="H231" i="7"/>
  <c r="K231" i="7" s="1"/>
  <c r="O230" i="7"/>
  <c r="N230" i="7"/>
  <c r="L230" i="7"/>
  <c r="H230" i="7"/>
  <c r="O229" i="7"/>
  <c r="N229" i="7"/>
  <c r="L229" i="7"/>
  <c r="H229" i="7"/>
  <c r="M229" i="7" s="1"/>
  <c r="O228" i="7"/>
  <c r="N228" i="7"/>
  <c r="L228" i="7"/>
  <c r="H228" i="7"/>
  <c r="K228" i="7" s="1"/>
  <c r="O227" i="7"/>
  <c r="N227" i="7"/>
  <c r="L227" i="7"/>
  <c r="H227" i="7"/>
  <c r="O226" i="7"/>
  <c r="N226" i="7"/>
  <c r="L226" i="7"/>
  <c r="H226" i="7"/>
  <c r="K226" i="7" s="1"/>
  <c r="O225" i="7"/>
  <c r="N225" i="7"/>
  <c r="L225" i="7"/>
  <c r="H225" i="7"/>
  <c r="M225" i="7" s="1"/>
  <c r="O224" i="7"/>
  <c r="N224" i="7"/>
  <c r="L224" i="7"/>
  <c r="H224" i="7"/>
  <c r="K224" i="7" s="1"/>
  <c r="O223" i="7"/>
  <c r="N223" i="7"/>
  <c r="L223" i="7"/>
  <c r="H223" i="7"/>
  <c r="K223" i="7" s="1"/>
  <c r="O222" i="7"/>
  <c r="N222" i="7"/>
  <c r="L222" i="7"/>
  <c r="H222" i="7"/>
  <c r="M222" i="7" s="1"/>
  <c r="O221" i="7"/>
  <c r="N221" i="7"/>
  <c r="L221" i="7"/>
  <c r="H221" i="7"/>
  <c r="O220" i="7"/>
  <c r="N220" i="7"/>
  <c r="L220" i="7"/>
  <c r="H220" i="7"/>
  <c r="K220" i="7" s="1"/>
  <c r="O219" i="7"/>
  <c r="N219" i="7"/>
  <c r="M219" i="7"/>
  <c r="L219" i="7"/>
  <c r="H219" i="7"/>
  <c r="K219" i="7" s="1"/>
  <c r="O218" i="7"/>
  <c r="N218" i="7"/>
  <c r="L218" i="7"/>
  <c r="H218" i="7"/>
  <c r="O217" i="7"/>
  <c r="N217" i="7"/>
  <c r="L217" i="7"/>
  <c r="H217" i="7"/>
  <c r="M217" i="7" s="1"/>
  <c r="O216" i="7"/>
  <c r="N216" i="7"/>
  <c r="L216" i="7"/>
  <c r="H216" i="7"/>
  <c r="O215" i="7"/>
  <c r="N215" i="7"/>
  <c r="L215" i="7"/>
  <c r="H215" i="7"/>
  <c r="K215" i="7" s="1"/>
  <c r="O214" i="7"/>
  <c r="N214" i="7"/>
  <c r="L214" i="7"/>
  <c r="H214" i="7"/>
  <c r="M214" i="7" s="1"/>
  <c r="O213" i="7"/>
  <c r="N213" i="7"/>
  <c r="L213" i="7"/>
  <c r="H213" i="7"/>
  <c r="M213" i="7" s="1"/>
  <c r="O212" i="7"/>
  <c r="N212" i="7"/>
  <c r="L212" i="7"/>
  <c r="H212" i="7"/>
  <c r="K212" i="7" s="1"/>
  <c r="O211" i="7"/>
  <c r="N211" i="7"/>
  <c r="L211" i="7"/>
  <c r="H211" i="7"/>
  <c r="O210" i="7"/>
  <c r="N210" i="7"/>
  <c r="L210" i="7"/>
  <c r="H210" i="7"/>
  <c r="M210" i="7" s="1"/>
  <c r="O209" i="7"/>
  <c r="N209" i="7"/>
  <c r="L209" i="7"/>
  <c r="H209" i="7"/>
  <c r="M209" i="7" s="1"/>
  <c r="O208" i="7"/>
  <c r="N208" i="7"/>
  <c r="L208" i="7"/>
  <c r="H208" i="7"/>
  <c r="O207" i="7"/>
  <c r="N207" i="7"/>
  <c r="L207" i="7"/>
  <c r="H207" i="7"/>
  <c r="K207" i="7" s="1"/>
  <c r="O206" i="7"/>
  <c r="N206" i="7"/>
  <c r="L206" i="7"/>
  <c r="H206" i="7"/>
  <c r="M206" i="7" s="1"/>
  <c r="O205" i="7"/>
  <c r="N205" i="7"/>
  <c r="L205" i="7"/>
  <c r="H205" i="7"/>
  <c r="O204" i="7"/>
  <c r="N204" i="7"/>
  <c r="L204" i="7"/>
  <c r="H204" i="7"/>
  <c r="K204" i="7" s="1"/>
  <c r="O203" i="7"/>
  <c r="N203" i="7"/>
  <c r="L203" i="7"/>
  <c r="H203" i="7"/>
  <c r="K203" i="7" s="1"/>
  <c r="O202" i="7"/>
  <c r="N202" i="7"/>
  <c r="L202" i="7"/>
  <c r="H202" i="7"/>
  <c r="M202" i="7" s="1"/>
  <c r="P202" i="7" s="1"/>
  <c r="O201" i="7"/>
  <c r="N201" i="7"/>
  <c r="L201" i="7"/>
  <c r="H201" i="7"/>
  <c r="M201" i="7" s="1"/>
  <c r="O200" i="7"/>
  <c r="N200" i="7"/>
  <c r="L200" i="7"/>
  <c r="H200" i="7"/>
  <c r="O199" i="7"/>
  <c r="N199" i="7"/>
  <c r="M199" i="7"/>
  <c r="L199" i="7"/>
  <c r="H199" i="7"/>
  <c r="K199" i="7" s="1"/>
  <c r="O198" i="7"/>
  <c r="N198" i="7"/>
  <c r="L198" i="7"/>
  <c r="H198" i="7"/>
  <c r="M198" i="7" s="1"/>
  <c r="O197" i="7"/>
  <c r="N197" i="7"/>
  <c r="L197" i="7"/>
  <c r="H197" i="7"/>
  <c r="M197" i="7" s="1"/>
  <c r="O196" i="7"/>
  <c r="N196" i="7"/>
  <c r="L196" i="7"/>
  <c r="H196" i="7"/>
  <c r="K196" i="7" s="1"/>
  <c r="O195" i="7"/>
  <c r="N195" i="7"/>
  <c r="L195" i="7"/>
  <c r="H195" i="7"/>
  <c r="O194" i="7"/>
  <c r="N194" i="7"/>
  <c r="L194" i="7"/>
  <c r="H194" i="7"/>
  <c r="M194" i="7" s="1"/>
  <c r="O193" i="7"/>
  <c r="N193" i="7"/>
  <c r="L193" i="7"/>
  <c r="K193" i="7"/>
  <c r="H193" i="7"/>
  <c r="M193" i="7" s="1"/>
  <c r="O192" i="7"/>
  <c r="N192" i="7"/>
  <c r="L192" i="7"/>
  <c r="H192" i="7"/>
  <c r="O191" i="7"/>
  <c r="N191" i="7"/>
  <c r="L191" i="7"/>
  <c r="H191" i="7"/>
  <c r="M191" i="7" s="1"/>
  <c r="O190" i="7"/>
  <c r="N190" i="7"/>
  <c r="L190" i="7"/>
  <c r="H190" i="7"/>
  <c r="M190" i="7" s="1"/>
  <c r="O189" i="7"/>
  <c r="N189" i="7"/>
  <c r="L189" i="7"/>
  <c r="H189" i="7"/>
  <c r="O188" i="7"/>
  <c r="N188" i="7"/>
  <c r="L188" i="7"/>
  <c r="H188" i="7"/>
  <c r="K188" i="7" s="1"/>
  <c r="O187" i="7"/>
  <c r="N187" i="7"/>
  <c r="L187" i="7"/>
  <c r="H187" i="7"/>
  <c r="O186" i="7"/>
  <c r="N186" i="7"/>
  <c r="L186" i="7"/>
  <c r="H186" i="7"/>
  <c r="M186" i="7" s="1"/>
  <c r="O185" i="7"/>
  <c r="N185" i="7"/>
  <c r="L185" i="7"/>
  <c r="H185" i="7"/>
  <c r="M185" i="7" s="1"/>
  <c r="O184" i="7"/>
  <c r="N184" i="7"/>
  <c r="L184" i="7"/>
  <c r="H184" i="7"/>
  <c r="O183" i="7"/>
  <c r="N183" i="7"/>
  <c r="L183" i="7"/>
  <c r="H183" i="7"/>
  <c r="K183" i="7" s="1"/>
  <c r="O182" i="7"/>
  <c r="N182" i="7"/>
  <c r="L182" i="7"/>
  <c r="H182" i="7"/>
  <c r="O181" i="7"/>
  <c r="N181" i="7"/>
  <c r="L181" i="7"/>
  <c r="H181" i="7"/>
  <c r="M181" i="7" s="1"/>
  <c r="P181" i="7" s="1"/>
  <c r="O180" i="7"/>
  <c r="N180" i="7"/>
  <c r="L180" i="7"/>
  <c r="H180" i="7"/>
  <c r="K180" i="7" s="1"/>
  <c r="O179" i="7"/>
  <c r="N179" i="7"/>
  <c r="L179" i="7"/>
  <c r="H179" i="7"/>
  <c r="K179" i="7" s="1"/>
  <c r="O178" i="7"/>
  <c r="N178" i="7"/>
  <c r="L178" i="7"/>
  <c r="H178" i="7"/>
  <c r="O177" i="7"/>
  <c r="N177" i="7"/>
  <c r="L177" i="7"/>
  <c r="H177" i="7"/>
  <c r="M177" i="7" s="1"/>
  <c r="P177" i="7" s="1"/>
  <c r="O176" i="7"/>
  <c r="N176" i="7"/>
  <c r="L176" i="7"/>
  <c r="H176" i="7"/>
  <c r="K176" i="7" s="1"/>
  <c r="O175" i="7"/>
  <c r="N175" i="7"/>
  <c r="L175" i="7"/>
  <c r="H175" i="7"/>
  <c r="K175" i="7" s="1"/>
  <c r="O174" i="7"/>
  <c r="N174" i="7"/>
  <c r="L174" i="7"/>
  <c r="H174" i="7"/>
  <c r="M174" i="7" s="1"/>
  <c r="O173" i="7"/>
  <c r="N173" i="7"/>
  <c r="L173" i="7"/>
  <c r="H173" i="7"/>
  <c r="O172" i="7"/>
  <c r="N172" i="7"/>
  <c r="L172" i="7"/>
  <c r="H172" i="7"/>
  <c r="K172" i="7" s="1"/>
  <c r="O171" i="7"/>
  <c r="N171" i="7"/>
  <c r="L171" i="7"/>
  <c r="K171" i="7"/>
  <c r="H171" i="7"/>
  <c r="M171" i="7" s="1"/>
  <c r="O170" i="7"/>
  <c r="N170" i="7"/>
  <c r="L170" i="7"/>
  <c r="H170" i="7"/>
  <c r="O169" i="7"/>
  <c r="N169" i="7"/>
  <c r="L169" i="7"/>
  <c r="H169" i="7"/>
  <c r="M169" i="7" s="1"/>
  <c r="O168" i="7"/>
  <c r="N168" i="7"/>
  <c r="L168" i="7"/>
  <c r="H168" i="7"/>
  <c r="O167" i="7"/>
  <c r="N167" i="7"/>
  <c r="L167" i="7"/>
  <c r="K167" i="7"/>
  <c r="H167" i="7"/>
  <c r="M167" i="7" s="1"/>
  <c r="O166" i="7"/>
  <c r="N166" i="7"/>
  <c r="L166" i="7"/>
  <c r="H166" i="7"/>
  <c r="M166" i="7" s="1"/>
  <c r="O165" i="7"/>
  <c r="N165" i="7"/>
  <c r="L165" i="7"/>
  <c r="H165" i="7"/>
  <c r="M165" i="7" s="1"/>
  <c r="O164" i="7"/>
  <c r="N164" i="7"/>
  <c r="M164" i="7"/>
  <c r="L164" i="7"/>
  <c r="H164" i="7"/>
  <c r="K164" i="7" s="1"/>
  <c r="O163" i="7"/>
  <c r="N163" i="7"/>
  <c r="L163" i="7"/>
  <c r="H163" i="7"/>
  <c r="O162" i="7"/>
  <c r="N162" i="7"/>
  <c r="L162" i="7"/>
  <c r="H162" i="7"/>
  <c r="O161" i="7"/>
  <c r="N161" i="7"/>
  <c r="L161" i="7"/>
  <c r="H161" i="7"/>
  <c r="M161" i="7" s="1"/>
  <c r="O160" i="7"/>
  <c r="N160" i="7"/>
  <c r="L160" i="7"/>
  <c r="H160" i="7"/>
  <c r="K160" i="7" s="1"/>
  <c r="O159" i="7"/>
  <c r="N159" i="7"/>
  <c r="L159" i="7"/>
  <c r="H159" i="7"/>
  <c r="K159" i="7" s="1"/>
  <c r="O158" i="7"/>
  <c r="N158" i="7"/>
  <c r="L158" i="7"/>
  <c r="H158" i="7"/>
  <c r="M158" i="7" s="1"/>
  <c r="O157" i="7"/>
  <c r="N157" i="7"/>
  <c r="L157" i="7"/>
  <c r="H157" i="7"/>
  <c r="O156" i="7"/>
  <c r="N156" i="7"/>
  <c r="L156" i="7"/>
  <c r="H156" i="7"/>
  <c r="K156" i="7" s="1"/>
  <c r="O155" i="7"/>
  <c r="N155" i="7"/>
  <c r="L155" i="7"/>
  <c r="H155" i="7"/>
  <c r="O154" i="7"/>
  <c r="N154" i="7"/>
  <c r="L154" i="7"/>
  <c r="H154" i="7"/>
  <c r="M154" i="7" s="1"/>
  <c r="O153" i="7"/>
  <c r="N153" i="7"/>
  <c r="L153" i="7"/>
  <c r="H153" i="7"/>
  <c r="M153" i="7" s="1"/>
  <c r="O152" i="7"/>
  <c r="N152" i="7"/>
  <c r="L152" i="7"/>
  <c r="H152" i="7"/>
  <c r="O151" i="7"/>
  <c r="N151" i="7"/>
  <c r="L151" i="7"/>
  <c r="H151" i="7"/>
  <c r="M151" i="7" s="1"/>
  <c r="O150" i="7"/>
  <c r="N150" i="7"/>
  <c r="L150" i="7"/>
  <c r="H150" i="7"/>
  <c r="M150" i="7" s="1"/>
  <c r="O149" i="7"/>
  <c r="N149" i="7"/>
  <c r="L149" i="7"/>
  <c r="H149" i="7"/>
  <c r="M149" i="7" s="1"/>
  <c r="O148" i="7"/>
  <c r="N148" i="7"/>
  <c r="M148" i="7"/>
  <c r="L148" i="7"/>
  <c r="H148" i="7"/>
  <c r="K148" i="7" s="1"/>
  <c r="O147" i="7"/>
  <c r="N147" i="7"/>
  <c r="L147" i="7"/>
  <c r="H147" i="7"/>
  <c r="M147" i="7" s="1"/>
  <c r="O146" i="7"/>
  <c r="N146" i="7"/>
  <c r="L146" i="7"/>
  <c r="H146" i="7"/>
  <c r="O145" i="7"/>
  <c r="N145" i="7"/>
  <c r="L145" i="7"/>
  <c r="H145" i="7"/>
  <c r="O144" i="7"/>
  <c r="N144" i="7"/>
  <c r="L144" i="7"/>
  <c r="H144" i="7"/>
  <c r="K144" i="7" s="1"/>
  <c r="O143" i="7"/>
  <c r="N143" i="7"/>
  <c r="L143" i="7"/>
  <c r="H143" i="7"/>
  <c r="M143" i="7" s="1"/>
  <c r="O142" i="7"/>
  <c r="N142" i="7"/>
  <c r="L142" i="7"/>
  <c r="H142" i="7"/>
  <c r="M142" i="7" s="1"/>
  <c r="O141" i="7"/>
  <c r="N141" i="7"/>
  <c r="L141" i="7"/>
  <c r="K141" i="7"/>
  <c r="H141" i="7"/>
  <c r="M141" i="7" s="1"/>
  <c r="O140" i="7"/>
  <c r="N140" i="7"/>
  <c r="L140" i="7"/>
  <c r="H140" i="7"/>
  <c r="K140" i="7" s="1"/>
  <c r="O139" i="7"/>
  <c r="N139" i="7"/>
  <c r="L139" i="7"/>
  <c r="H139" i="7"/>
  <c r="M139" i="7" s="1"/>
  <c r="O138" i="7"/>
  <c r="N138" i="7"/>
  <c r="L138" i="7"/>
  <c r="H138" i="7"/>
  <c r="O137" i="7"/>
  <c r="N137" i="7"/>
  <c r="L137" i="7"/>
  <c r="H137" i="7"/>
  <c r="M137" i="7" s="1"/>
  <c r="O136" i="7"/>
  <c r="N136" i="7"/>
  <c r="L136" i="7"/>
  <c r="H136" i="7"/>
  <c r="O135" i="7"/>
  <c r="N135" i="7"/>
  <c r="L135" i="7"/>
  <c r="H135" i="7"/>
  <c r="O134" i="7"/>
  <c r="N134" i="7"/>
  <c r="L134" i="7"/>
  <c r="H134" i="7"/>
  <c r="K134" i="7" s="1"/>
  <c r="O133" i="7"/>
  <c r="N133" i="7"/>
  <c r="L133" i="7"/>
  <c r="H133" i="7"/>
  <c r="K133" i="7" s="1"/>
  <c r="O132" i="7"/>
  <c r="N132" i="7"/>
  <c r="L132" i="7"/>
  <c r="H132" i="7"/>
  <c r="O131" i="7"/>
  <c r="N131" i="7"/>
  <c r="L131" i="7"/>
  <c r="H131" i="7"/>
  <c r="O130" i="7"/>
  <c r="N130" i="7"/>
  <c r="L130" i="7"/>
  <c r="H130" i="7"/>
  <c r="O129" i="7"/>
  <c r="N129" i="7"/>
  <c r="L129" i="7"/>
  <c r="H129" i="7"/>
  <c r="K129" i="7" s="1"/>
  <c r="O128" i="7"/>
  <c r="N128" i="7"/>
  <c r="L128" i="7"/>
  <c r="H128" i="7"/>
  <c r="M128" i="7" s="1"/>
  <c r="O127" i="7"/>
  <c r="N127" i="7"/>
  <c r="L127" i="7"/>
  <c r="H127" i="7"/>
  <c r="O126" i="7"/>
  <c r="N126" i="7"/>
  <c r="L126" i="7"/>
  <c r="H126" i="7"/>
  <c r="K126" i="7" s="1"/>
  <c r="O125" i="7"/>
  <c r="N125" i="7"/>
  <c r="L125" i="7"/>
  <c r="H125" i="7"/>
  <c r="K125" i="7" s="1"/>
  <c r="O124" i="7"/>
  <c r="N124" i="7"/>
  <c r="L124" i="7"/>
  <c r="H124" i="7"/>
  <c r="M124" i="7" s="1"/>
  <c r="O123" i="7"/>
  <c r="N123" i="7"/>
  <c r="L123" i="7"/>
  <c r="H123" i="7"/>
  <c r="O122" i="7"/>
  <c r="N122" i="7"/>
  <c r="L122" i="7"/>
  <c r="H122" i="7"/>
  <c r="K122" i="7" s="1"/>
  <c r="O121" i="7"/>
  <c r="N121" i="7"/>
  <c r="L121" i="7"/>
  <c r="H121" i="7"/>
  <c r="K121" i="7" s="1"/>
  <c r="O120" i="7"/>
  <c r="N120" i="7"/>
  <c r="L120" i="7"/>
  <c r="H120" i="7"/>
  <c r="M120" i="7" s="1"/>
  <c r="O119" i="7"/>
  <c r="N119" i="7"/>
  <c r="L119" i="7"/>
  <c r="H119" i="7"/>
  <c r="O118" i="7"/>
  <c r="N118" i="7"/>
  <c r="L118" i="7"/>
  <c r="H118" i="7"/>
  <c r="K118" i="7" s="1"/>
  <c r="O117" i="7"/>
  <c r="N117" i="7"/>
  <c r="L117" i="7"/>
  <c r="H117" i="7"/>
  <c r="K117" i="7" s="1"/>
  <c r="O116" i="7"/>
  <c r="N116" i="7"/>
  <c r="L116" i="7"/>
  <c r="H116" i="7"/>
  <c r="O115" i="7"/>
  <c r="N115" i="7"/>
  <c r="L115" i="7"/>
  <c r="H115" i="7"/>
  <c r="O114" i="7"/>
  <c r="N114" i="7"/>
  <c r="L114" i="7"/>
  <c r="H114" i="7"/>
  <c r="K114" i="7" s="1"/>
  <c r="O113" i="7"/>
  <c r="N113" i="7"/>
  <c r="L113" i="7"/>
  <c r="H113" i="7"/>
  <c r="K113" i="7" s="1"/>
  <c r="O112" i="7"/>
  <c r="N112" i="7"/>
  <c r="L112" i="7"/>
  <c r="H112" i="7"/>
  <c r="M112" i="7" s="1"/>
  <c r="O111" i="7"/>
  <c r="N111" i="7"/>
  <c r="L111" i="7"/>
  <c r="H111" i="7"/>
  <c r="O110" i="7"/>
  <c r="N110" i="7"/>
  <c r="L110" i="7"/>
  <c r="H110" i="7"/>
  <c r="K110" i="7" s="1"/>
  <c r="O109" i="7"/>
  <c r="N109" i="7"/>
  <c r="L109" i="7"/>
  <c r="H109" i="7"/>
  <c r="K109" i="7" s="1"/>
  <c r="O108" i="7"/>
  <c r="N108" i="7"/>
  <c r="L108" i="7"/>
  <c r="K108" i="7"/>
  <c r="H108" i="7"/>
  <c r="M108" i="7" s="1"/>
  <c r="O107" i="7"/>
  <c r="N107" i="7"/>
  <c r="L107" i="7"/>
  <c r="H107" i="7"/>
  <c r="O106" i="7"/>
  <c r="N106" i="7"/>
  <c r="L106" i="7"/>
  <c r="H106" i="7"/>
  <c r="K106" i="7" s="1"/>
  <c r="O105" i="7"/>
  <c r="N105" i="7"/>
  <c r="L105" i="7"/>
  <c r="H105" i="7"/>
  <c r="K105" i="7" s="1"/>
  <c r="O104" i="7"/>
  <c r="N104" i="7"/>
  <c r="L104" i="7"/>
  <c r="H104" i="7"/>
  <c r="M104" i="7" s="1"/>
  <c r="O103" i="7"/>
  <c r="N103" i="7"/>
  <c r="L103" i="7"/>
  <c r="H103" i="7"/>
  <c r="O102" i="7"/>
  <c r="N102" i="7"/>
  <c r="L102" i="7"/>
  <c r="H102" i="7"/>
  <c r="K102" i="7" s="1"/>
  <c r="O101" i="7"/>
  <c r="N101" i="7"/>
  <c r="L101" i="7"/>
  <c r="H101" i="7"/>
  <c r="K101" i="7" s="1"/>
  <c r="O100" i="7"/>
  <c r="N100" i="7"/>
  <c r="L100" i="7"/>
  <c r="H100" i="7"/>
  <c r="K100" i="7" s="1"/>
  <c r="O99" i="7"/>
  <c r="N99" i="7"/>
  <c r="L99" i="7"/>
  <c r="H99" i="7"/>
  <c r="O98" i="7"/>
  <c r="N98" i="7"/>
  <c r="L98" i="7"/>
  <c r="H98" i="7"/>
  <c r="K98" i="7" s="1"/>
  <c r="O97" i="7"/>
  <c r="N97" i="7"/>
  <c r="L97" i="7"/>
  <c r="H97" i="7"/>
  <c r="O96" i="7"/>
  <c r="N96" i="7"/>
  <c r="L96" i="7"/>
  <c r="H96" i="7"/>
  <c r="M96" i="7" s="1"/>
  <c r="O95" i="7"/>
  <c r="N95" i="7"/>
  <c r="L95" i="7"/>
  <c r="H95" i="7"/>
  <c r="O94" i="7"/>
  <c r="N94" i="7"/>
  <c r="L94" i="7"/>
  <c r="H94" i="7"/>
  <c r="K94" i="7" s="1"/>
  <c r="O93" i="7"/>
  <c r="N93" i="7"/>
  <c r="L93" i="7"/>
  <c r="H93" i="7"/>
  <c r="K93" i="7" s="1"/>
  <c r="O92" i="7"/>
  <c r="N92" i="7"/>
  <c r="L92" i="7"/>
  <c r="H92" i="7"/>
  <c r="O91" i="7"/>
  <c r="N91" i="7"/>
  <c r="L91" i="7"/>
  <c r="H91" i="7"/>
  <c r="O90" i="7"/>
  <c r="N90" i="7"/>
  <c r="L90" i="7"/>
  <c r="H90" i="7"/>
  <c r="O89" i="7"/>
  <c r="N89" i="7"/>
  <c r="L89" i="7"/>
  <c r="H89" i="7"/>
  <c r="K89" i="7" s="1"/>
  <c r="O88" i="7"/>
  <c r="N88" i="7"/>
  <c r="L88" i="7"/>
  <c r="H88" i="7"/>
  <c r="M88" i="7" s="1"/>
  <c r="O87" i="7"/>
  <c r="N87" i="7"/>
  <c r="L87" i="7"/>
  <c r="H87" i="7"/>
  <c r="O86" i="7"/>
  <c r="N86" i="7"/>
  <c r="L86" i="7"/>
  <c r="H86" i="7"/>
  <c r="K86" i="7" s="1"/>
  <c r="O85" i="7"/>
  <c r="N85" i="7"/>
  <c r="L85" i="7"/>
  <c r="H85" i="7"/>
  <c r="K85" i="7" s="1"/>
  <c r="O84" i="7"/>
  <c r="N84" i="7"/>
  <c r="L84" i="7"/>
  <c r="H84" i="7"/>
  <c r="M84" i="7" s="1"/>
  <c r="O83" i="7"/>
  <c r="N83" i="7"/>
  <c r="L83" i="7"/>
  <c r="H83" i="7"/>
  <c r="O82" i="7"/>
  <c r="N82" i="7"/>
  <c r="L82" i="7"/>
  <c r="H82" i="7"/>
  <c r="O81" i="7"/>
  <c r="N81" i="7"/>
  <c r="L81" i="7"/>
  <c r="H81" i="7"/>
  <c r="K81" i="7" s="1"/>
  <c r="O80" i="7"/>
  <c r="N80" i="7"/>
  <c r="L80" i="7"/>
  <c r="H80" i="7"/>
  <c r="M80" i="7" s="1"/>
  <c r="O79" i="7"/>
  <c r="N79" i="7"/>
  <c r="L79" i="7"/>
  <c r="H79" i="7"/>
  <c r="O78" i="7"/>
  <c r="N78" i="7"/>
  <c r="L78" i="7"/>
  <c r="H78" i="7"/>
  <c r="K78" i="7" s="1"/>
  <c r="O77" i="7"/>
  <c r="N77" i="7"/>
  <c r="L77" i="7"/>
  <c r="H77" i="7"/>
  <c r="K77" i="7" s="1"/>
  <c r="O76" i="7"/>
  <c r="N76" i="7"/>
  <c r="L76" i="7"/>
  <c r="K76" i="7"/>
  <c r="H76" i="7"/>
  <c r="M76" i="7" s="1"/>
  <c r="O75" i="7"/>
  <c r="N75" i="7"/>
  <c r="L75" i="7"/>
  <c r="H75" i="7"/>
  <c r="O74" i="7"/>
  <c r="N74" i="7"/>
  <c r="L74" i="7"/>
  <c r="H74" i="7"/>
  <c r="O73" i="7"/>
  <c r="N73" i="7"/>
  <c r="L73" i="7"/>
  <c r="H73" i="7"/>
  <c r="K73" i="7" s="1"/>
  <c r="O72" i="7"/>
  <c r="N72" i="7"/>
  <c r="L72" i="7"/>
  <c r="H72" i="7"/>
  <c r="M72" i="7" s="1"/>
  <c r="O71" i="7"/>
  <c r="N71" i="7"/>
  <c r="L71" i="7"/>
  <c r="H71" i="7"/>
  <c r="O70" i="7"/>
  <c r="N70" i="7"/>
  <c r="L70" i="7"/>
  <c r="H70" i="7"/>
  <c r="K70" i="7" s="1"/>
  <c r="O69" i="7"/>
  <c r="N69" i="7"/>
  <c r="L69" i="7"/>
  <c r="H69" i="7"/>
  <c r="K69" i="7" s="1"/>
  <c r="O68" i="7"/>
  <c r="N68" i="7"/>
  <c r="L68" i="7"/>
  <c r="H68" i="7"/>
  <c r="M68" i="7" s="1"/>
  <c r="O67" i="7"/>
  <c r="N67" i="7"/>
  <c r="L67" i="7"/>
  <c r="H67" i="7"/>
  <c r="O66" i="7"/>
  <c r="N66" i="7"/>
  <c r="L66" i="7"/>
  <c r="H66" i="7"/>
  <c r="O65" i="7"/>
  <c r="N65" i="7"/>
  <c r="L65" i="7"/>
  <c r="H65" i="7"/>
  <c r="K65" i="7" s="1"/>
  <c r="O64" i="7"/>
  <c r="N64" i="7"/>
  <c r="L64" i="7"/>
  <c r="H64" i="7"/>
  <c r="M64" i="7" s="1"/>
  <c r="O63" i="7"/>
  <c r="N63" i="7"/>
  <c r="L63" i="7"/>
  <c r="H63" i="7"/>
  <c r="O62" i="7"/>
  <c r="N62" i="7"/>
  <c r="L62" i="7"/>
  <c r="H62" i="7"/>
  <c r="K62" i="7" s="1"/>
  <c r="O61" i="7"/>
  <c r="N61" i="7"/>
  <c r="L61" i="7"/>
  <c r="H61" i="7"/>
  <c r="K61" i="7" s="1"/>
  <c r="O60" i="7"/>
  <c r="N60" i="7"/>
  <c r="L60" i="7"/>
  <c r="K60" i="7"/>
  <c r="H60" i="7"/>
  <c r="M60" i="7" s="1"/>
  <c r="O59" i="7"/>
  <c r="N59" i="7"/>
  <c r="L59" i="7"/>
  <c r="H59" i="7"/>
  <c r="O58" i="7"/>
  <c r="N58" i="7"/>
  <c r="M58" i="7"/>
  <c r="L58" i="7"/>
  <c r="H58" i="7"/>
  <c r="K58" i="7" s="1"/>
  <c r="O57" i="7"/>
  <c r="N57" i="7"/>
  <c r="L57" i="7"/>
  <c r="H57" i="7"/>
  <c r="K57" i="7" s="1"/>
  <c r="O56" i="7"/>
  <c r="N56" i="7"/>
  <c r="L56" i="7"/>
  <c r="H56" i="7"/>
  <c r="M56" i="7" s="1"/>
  <c r="O55" i="7"/>
  <c r="N55" i="7"/>
  <c r="L55" i="7"/>
  <c r="H55" i="7"/>
  <c r="O54" i="7"/>
  <c r="N54" i="7"/>
  <c r="L54" i="7"/>
  <c r="H54" i="7"/>
  <c r="M54" i="7" s="1"/>
  <c r="O53" i="7"/>
  <c r="N53" i="7"/>
  <c r="L53" i="7"/>
  <c r="H53" i="7"/>
  <c r="O52" i="7"/>
  <c r="N52" i="7"/>
  <c r="L52" i="7"/>
  <c r="H52" i="7"/>
  <c r="K52" i="7" s="1"/>
  <c r="O51" i="7"/>
  <c r="N51" i="7"/>
  <c r="L51" i="7"/>
  <c r="H51" i="7"/>
  <c r="O50" i="7"/>
  <c r="N50" i="7"/>
  <c r="L50" i="7"/>
  <c r="H50" i="7"/>
  <c r="M50" i="7" s="1"/>
  <c r="O49" i="7"/>
  <c r="N49" i="7"/>
  <c r="L49" i="7"/>
  <c r="K49" i="7"/>
  <c r="H49" i="7"/>
  <c r="M49" i="7" s="1"/>
  <c r="O48" i="7"/>
  <c r="N48" i="7"/>
  <c r="L48" i="7"/>
  <c r="H48" i="7"/>
  <c r="K48" i="7" s="1"/>
  <c r="O47" i="7"/>
  <c r="N47" i="7"/>
  <c r="L47" i="7"/>
  <c r="H47" i="7"/>
  <c r="K47" i="7" s="1"/>
  <c r="O46" i="7"/>
  <c r="N46" i="7"/>
  <c r="L46" i="7"/>
  <c r="H46" i="7"/>
  <c r="M46" i="7" s="1"/>
  <c r="O45" i="7"/>
  <c r="N45" i="7"/>
  <c r="L45" i="7"/>
  <c r="H45" i="7"/>
  <c r="M45" i="7" s="1"/>
  <c r="O44" i="7"/>
  <c r="N44" i="7"/>
  <c r="L44" i="7"/>
  <c r="H44" i="7"/>
  <c r="K44" i="7" s="1"/>
  <c r="O43" i="7"/>
  <c r="N43" i="7"/>
  <c r="L43" i="7"/>
  <c r="H43" i="7"/>
  <c r="O42" i="7"/>
  <c r="N42" i="7"/>
  <c r="L42" i="7"/>
  <c r="H42" i="7"/>
  <c r="M42" i="7" s="1"/>
  <c r="O41" i="7"/>
  <c r="N41" i="7"/>
  <c r="L41" i="7"/>
  <c r="K41" i="7"/>
  <c r="H41" i="7"/>
  <c r="M41" i="7" s="1"/>
  <c r="O40" i="7"/>
  <c r="N40" i="7"/>
  <c r="L40" i="7"/>
  <c r="H40" i="7"/>
  <c r="K40" i="7" s="1"/>
  <c r="O39" i="7"/>
  <c r="N39" i="7"/>
  <c r="L39" i="7"/>
  <c r="H39" i="7"/>
  <c r="O38" i="7"/>
  <c r="N38" i="7"/>
  <c r="L38" i="7"/>
  <c r="H38" i="7"/>
  <c r="M38" i="7" s="1"/>
  <c r="O37" i="7"/>
  <c r="N37" i="7"/>
  <c r="L37" i="7"/>
  <c r="H37" i="7"/>
  <c r="M37" i="7" s="1"/>
  <c r="O36" i="7"/>
  <c r="N36" i="7"/>
  <c r="L36" i="7"/>
  <c r="H36" i="7"/>
  <c r="K36" i="7" s="1"/>
  <c r="O35" i="7"/>
  <c r="N35" i="7"/>
  <c r="L35" i="7"/>
  <c r="H35" i="7"/>
  <c r="O34" i="7"/>
  <c r="N34" i="7"/>
  <c r="L34" i="7"/>
  <c r="H34" i="7"/>
  <c r="M34" i="7" s="1"/>
  <c r="O33" i="7"/>
  <c r="N33" i="7"/>
  <c r="L33" i="7"/>
  <c r="H33" i="7"/>
  <c r="M33" i="7" s="1"/>
  <c r="P33" i="7" s="1"/>
  <c r="O32" i="7"/>
  <c r="N32" i="7"/>
  <c r="L32" i="7"/>
  <c r="H32" i="7"/>
  <c r="K32" i="7" s="1"/>
  <c r="O31" i="7"/>
  <c r="N31" i="7"/>
  <c r="M31" i="7"/>
  <c r="P31" i="7" s="1"/>
  <c r="L31" i="7"/>
  <c r="H31" i="7"/>
  <c r="K31" i="7" s="1"/>
  <c r="O30" i="7"/>
  <c r="N30" i="7"/>
  <c r="L30" i="7"/>
  <c r="H30" i="7"/>
  <c r="M30" i="7" s="1"/>
  <c r="O29" i="7"/>
  <c r="N29" i="7"/>
  <c r="L29" i="7"/>
  <c r="H29" i="7"/>
  <c r="M29" i="7" s="1"/>
  <c r="O28" i="7"/>
  <c r="N28" i="7"/>
  <c r="L28" i="7"/>
  <c r="H28" i="7"/>
  <c r="K28" i="7" s="1"/>
  <c r="O27" i="7"/>
  <c r="N27" i="7"/>
  <c r="L27" i="7"/>
  <c r="H27" i="7"/>
  <c r="O26" i="7"/>
  <c r="N26" i="7"/>
  <c r="L26" i="7"/>
  <c r="H26" i="7"/>
  <c r="M26" i="7" s="1"/>
  <c r="O25" i="7"/>
  <c r="N25" i="7"/>
  <c r="L25" i="7"/>
  <c r="K25" i="7"/>
  <c r="H25" i="7"/>
  <c r="M25" i="7" s="1"/>
  <c r="O24" i="7"/>
  <c r="N24" i="7"/>
  <c r="L24" i="7"/>
  <c r="H24" i="7"/>
  <c r="K24" i="7" s="1"/>
  <c r="O23" i="7"/>
  <c r="N23" i="7"/>
  <c r="L23" i="7"/>
  <c r="H23" i="7"/>
  <c r="O22" i="7"/>
  <c r="N22" i="7"/>
  <c r="L22" i="7"/>
  <c r="H22" i="7"/>
  <c r="M22" i="7" s="1"/>
  <c r="O21" i="7"/>
  <c r="N21" i="7"/>
  <c r="L21" i="7"/>
  <c r="H21" i="7"/>
  <c r="M21" i="7" s="1"/>
  <c r="O20" i="7"/>
  <c r="N20" i="7"/>
  <c r="L20" i="7"/>
  <c r="H20" i="7"/>
  <c r="K20" i="7" s="1"/>
  <c r="O19" i="7"/>
  <c r="N19" i="7"/>
  <c r="L19" i="7"/>
  <c r="H19" i="7"/>
  <c r="O18" i="7"/>
  <c r="N18" i="7"/>
  <c r="L18" i="7"/>
  <c r="H18" i="7"/>
  <c r="M18" i="7" s="1"/>
  <c r="O17" i="7"/>
  <c r="N17" i="7"/>
  <c r="L17" i="7"/>
  <c r="H17" i="7"/>
  <c r="M17" i="7" s="1"/>
  <c r="O16" i="7"/>
  <c r="N16" i="7"/>
  <c r="L16" i="7"/>
  <c r="H16" i="7"/>
  <c r="K16" i="7" s="1"/>
  <c r="O15" i="7"/>
  <c r="N15" i="7"/>
  <c r="L15" i="7"/>
  <c r="H15" i="7"/>
  <c r="K15" i="7" s="1"/>
  <c r="O14" i="7"/>
  <c r="N14" i="7"/>
  <c r="L14" i="7"/>
  <c r="H14" i="7"/>
  <c r="M14" i="7" s="1"/>
  <c r="H43" i="6"/>
  <c r="K43" i="6" s="1"/>
  <c r="H42" i="6"/>
  <c r="K42" i="6" s="1"/>
  <c r="O41" i="6"/>
  <c r="N41" i="6"/>
  <c r="L41" i="6"/>
  <c r="H41" i="6"/>
  <c r="M41" i="6" s="1"/>
  <c r="O40" i="6"/>
  <c r="N40" i="6"/>
  <c r="L40" i="6"/>
  <c r="H40" i="6"/>
  <c r="M40" i="6" s="1"/>
  <c r="O39" i="6"/>
  <c r="N39" i="6"/>
  <c r="L39" i="6"/>
  <c r="H39" i="6"/>
  <c r="M39" i="6" s="1"/>
  <c r="H38" i="6"/>
  <c r="K38" i="6" s="1"/>
  <c r="O37" i="6"/>
  <c r="N37" i="6"/>
  <c r="L37" i="6"/>
  <c r="H37" i="6"/>
  <c r="O36" i="6"/>
  <c r="N36" i="6"/>
  <c r="L36" i="6"/>
  <c r="H36" i="6"/>
  <c r="M36" i="6" s="1"/>
  <c r="O35" i="6"/>
  <c r="N35" i="6"/>
  <c r="L35" i="6"/>
  <c r="K35" i="6"/>
  <c r="H35" i="6"/>
  <c r="M35" i="6" s="1"/>
  <c r="O34" i="6"/>
  <c r="N34" i="6"/>
  <c r="L34" i="6"/>
  <c r="H34" i="6"/>
  <c r="K34" i="6" s="1"/>
  <c r="H33" i="6"/>
  <c r="K33" i="6" s="1"/>
  <c r="O32" i="6"/>
  <c r="N32" i="6"/>
  <c r="L32" i="6"/>
  <c r="H32" i="6"/>
  <c r="M32" i="6" s="1"/>
  <c r="O31" i="6"/>
  <c r="N31" i="6"/>
  <c r="L31" i="6"/>
  <c r="H31" i="6"/>
  <c r="K31" i="6" s="1"/>
  <c r="O30" i="6"/>
  <c r="N30" i="6"/>
  <c r="L30" i="6"/>
  <c r="H30" i="6"/>
  <c r="K30" i="6" s="1"/>
  <c r="H29" i="6"/>
  <c r="K29" i="6" s="1"/>
  <c r="H28" i="6"/>
  <c r="H27" i="6"/>
  <c r="K27" i="6" s="1"/>
  <c r="H26" i="6"/>
  <c r="K26" i="6" s="1"/>
  <c r="H25" i="6"/>
  <c r="K25" i="6" s="1"/>
  <c r="H24" i="6"/>
  <c r="O23" i="6"/>
  <c r="N23" i="6"/>
  <c r="L23" i="6"/>
  <c r="K23" i="6"/>
  <c r="H23" i="6"/>
  <c r="M23" i="6" s="1"/>
  <c r="O22" i="6"/>
  <c r="N22" i="6"/>
  <c r="L22" i="6"/>
  <c r="H22" i="6"/>
  <c r="K22" i="6" s="1"/>
  <c r="O21" i="6"/>
  <c r="N21" i="6"/>
  <c r="L21" i="6"/>
  <c r="H21" i="6"/>
  <c r="K21" i="6" s="1"/>
  <c r="O20" i="6"/>
  <c r="N20" i="6"/>
  <c r="L20" i="6"/>
  <c r="H20" i="6"/>
  <c r="M20" i="6" s="1"/>
  <c r="O19" i="6"/>
  <c r="N19" i="6"/>
  <c r="L19" i="6"/>
  <c r="H19" i="6"/>
  <c r="K19" i="6" s="1"/>
  <c r="O18" i="6"/>
  <c r="N18" i="6"/>
  <c r="L18" i="6"/>
  <c r="H18" i="6"/>
  <c r="K18" i="6" s="1"/>
  <c r="O17" i="6"/>
  <c r="N17" i="6"/>
  <c r="L17" i="6"/>
  <c r="H17" i="6"/>
  <c r="K17" i="6" s="1"/>
  <c r="O16" i="6"/>
  <c r="N16" i="6"/>
  <c r="L16" i="6"/>
  <c r="H16" i="6"/>
  <c r="M16" i="6" s="1"/>
  <c r="O15" i="6"/>
  <c r="N15" i="6"/>
  <c r="M15" i="6"/>
  <c r="L15" i="6"/>
  <c r="H15" i="6"/>
  <c r="K15" i="6" s="1"/>
  <c r="O14" i="6"/>
  <c r="N14" i="6"/>
  <c r="L14" i="6"/>
  <c r="H14" i="6"/>
  <c r="K14" i="6" s="1"/>
  <c r="O46" i="5"/>
  <c r="N46" i="5"/>
  <c r="L46" i="5"/>
  <c r="H46" i="5"/>
  <c r="O45" i="5"/>
  <c r="N45" i="5"/>
  <c r="L45" i="5"/>
  <c r="H45" i="5"/>
  <c r="K45" i="5" s="1"/>
  <c r="O44" i="5"/>
  <c r="N44" i="5"/>
  <c r="L44" i="5"/>
  <c r="H44" i="5"/>
  <c r="M44" i="5" s="1"/>
  <c r="O43" i="5"/>
  <c r="N43" i="5"/>
  <c r="L43" i="5"/>
  <c r="H43" i="5"/>
  <c r="M43" i="5" s="1"/>
  <c r="O42" i="5"/>
  <c r="N42" i="5"/>
  <c r="L42" i="5"/>
  <c r="H42" i="5"/>
  <c r="K42" i="5" s="1"/>
  <c r="O41" i="5"/>
  <c r="N41" i="5"/>
  <c r="L41" i="5"/>
  <c r="H41" i="5"/>
  <c r="K41" i="5" s="1"/>
  <c r="O40" i="5"/>
  <c r="N40" i="5"/>
  <c r="L40" i="5"/>
  <c r="H40" i="5"/>
  <c r="M40" i="5" s="1"/>
  <c r="O39" i="5"/>
  <c r="N39" i="5"/>
  <c r="L39" i="5"/>
  <c r="H39" i="5"/>
  <c r="M39" i="5" s="1"/>
  <c r="O38" i="5"/>
  <c r="N38" i="5"/>
  <c r="L38" i="5"/>
  <c r="H38" i="5"/>
  <c r="K38" i="5" s="1"/>
  <c r="O37" i="5"/>
  <c r="N37" i="5"/>
  <c r="L37" i="5"/>
  <c r="H37" i="5"/>
  <c r="K37" i="5" s="1"/>
  <c r="O36" i="5"/>
  <c r="N36" i="5"/>
  <c r="L36" i="5"/>
  <c r="H36" i="5"/>
  <c r="M36" i="5" s="1"/>
  <c r="O35" i="5"/>
  <c r="N35" i="5"/>
  <c r="L35" i="5"/>
  <c r="H35" i="5"/>
  <c r="M35" i="5" s="1"/>
  <c r="O34" i="5"/>
  <c r="N34" i="5"/>
  <c r="L34" i="5"/>
  <c r="H34" i="5"/>
  <c r="K34" i="5" s="1"/>
  <c r="O33" i="5"/>
  <c r="N33" i="5"/>
  <c r="L33" i="5"/>
  <c r="H33" i="5"/>
  <c r="K33" i="5" s="1"/>
  <c r="O32" i="5"/>
  <c r="N32" i="5"/>
  <c r="L32" i="5"/>
  <c r="H32" i="5"/>
  <c r="M32" i="5" s="1"/>
  <c r="O31" i="5"/>
  <c r="N31" i="5"/>
  <c r="L31" i="5"/>
  <c r="H31" i="5"/>
  <c r="M31" i="5" s="1"/>
  <c r="O30" i="5"/>
  <c r="N30" i="5"/>
  <c r="L30" i="5"/>
  <c r="H30" i="5"/>
  <c r="K30" i="5" s="1"/>
  <c r="O29" i="5"/>
  <c r="N29" i="5"/>
  <c r="L29" i="5"/>
  <c r="H29" i="5"/>
  <c r="K29" i="5" s="1"/>
  <c r="O28" i="5"/>
  <c r="N28" i="5"/>
  <c r="L28" i="5"/>
  <c r="H28" i="5"/>
  <c r="M28" i="5" s="1"/>
  <c r="O27" i="5"/>
  <c r="N27" i="5"/>
  <c r="L27" i="5"/>
  <c r="H27" i="5"/>
  <c r="M27" i="5" s="1"/>
  <c r="O26" i="5"/>
  <c r="N26" i="5"/>
  <c r="L26" i="5"/>
  <c r="H26" i="5"/>
  <c r="K26" i="5" s="1"/>
  <c r="O25" i="5"/>
  <c r="N25" i="5"/>
  <c r="L25" i="5"/>
  <c r="H25" i="5"/>
  <c r="K25" i="5" s="1"/>
  <c r="O24" i="5"/>
  <c r="N24" i="5"/>
  <c r="L24" i="5"/>
  <c r="H24" i="5"/>
  <c r="M24" i="5" s="1"/>
  <c r="O23" i="5"/>
  <c r="N23" i="5"/>
  <c r="L23" i="5"/>
  <c r="H23" i="5"/>
  <c r="M23" i="5" s="1"/>
  <c r="O22" i="5"/>
  <c r="N22" i="5"/>
  <c r="L22" i="5"/>
  <c r="H22" i="5"/>
  <c r="K22" i="5" s="1"/>
  <c r="O21" i="5"/>
  <c r="N21" i="5"/>
  <c r="L21" i="5"/>
  <c r="H21" i="5"/>
  <c r="K21" i="5" s="1"/>
  <c r="O20" i="5"/>
  <c r="N20" i="5"/>
  <c r="L20" i="5"/>
  <c r="H20" i="5"/>
  <c r="M20" i="5" s="1"/>
  <c r="O19" i="5"/>
  <c r="N19" i="5"/>
  <c r="L19" i="5"/>
  <c r="H19" i="5"/>
  <c r="M19" i="5" s="1"/>
  <c r="O18" i="5"/>
  <c r="N18" i="5"/>
  <c r="L18" i="5"/>
  <c r="H18" i="5"/>
  <c r="K18" i="5" s="1"/>
  <c r="O17" i="5"/>
  <c r="N17" i="5"/>
  <c r="L17" i="5"/>
  <c r="H17" i="5"/>
  <c r="K17" i="5" s="1"/>
  <c r="O16" i="5"/>
  <c r="N16" i="5"/>
  <c r="L16" i="5"/>
  <c r="H16" i="5"/>
  <c r="M16" i="5" s="1"/>
  <c r="O15" i="5"/>
  <c r="N15" i="5"/>
  <c r="L15" i="5"/>
  <c r="H15" i="5"/>
  <c r="M15" i="5" s="1"/>
  <c r="O14" i="5"/>
  <c r="N14" i="5"/>
  <c r="L14" i="5"/>
  <c r="H14" i="5"/>
  <c r="K14" i="5" s="1"/>
  <c r="O93" i="4"/>
  <c r="N93" i="4"/>
  <c r="L93" i="4"/>
  <c r="H93" i="4"/>
  <c r="K93" i="4" s="1"/>
  <c r="O92" i="4"/>
  <c r="N92" i="4"/>
  <c r="L92" i="4"/>
  <c r="H92" i="4"/>
  <c r="M92" i="4" s="1"/>
  <c r="O91" i="4"/>
  <c r="N91" i="4"/>
  <c r="L91" i="4"/>
  <c r="H91" i="4"/>
  <c r="M91" i="4" s="1"/>
  <c r="O90" i="4"/>
  <c r="N90" i="4"/>
  <c r="L90" i="4"/>
  <c r="H90" i="4"/>
  <c r="K90" i="4" s="1"/>
  <c r="O89" i="4"/>
  <c r="N89" i="4"/>
  <c r="L89" i="4"/>
  <c r="H89" i="4"/>
  <c r="K89" i="4" s="1"/>
  <c r="O88" i="4"/>
  <c r="N88" i="4"/>
  <c r="L88" i="4"/>
  <c r="H88" i="4"/>
  <c r="K88" i="4" s="1"/>
  <c r="O87" i="4"/>
  <c r="N87" i="4"/>
  <c r="L87" i="4"/>
  <c r="H87" i="4"/>
  <c r="M87" i="4" s="1"/>
  <c r="O86" i="4"/>
  <c r="N86" i="4"/>
  <c r="L86" i="4"/>
  <c r="H86" i="4"/>
  <c r="K86" i="4" s="1"/>
  <c r="O85" i="4"/>
  <c r="N85" i="4"/>
  <c r="L85" i="4"/>
  <c r="H85" i="4"/>
  <c r="K85" i="4" s="1"/>
  <c r="O84" i="4"/>
  <c r="N84" i="4"/>
  <c r="L84" i="4"/>
  <c r="H84" i="4"/>
  <c r="M84" i="4" s="1"/>
  <c r="O83" i="4"/>
  <c r="N83" i="4"/>
  <c r="L83" i="4"/>
  <c r="H83" i="4"/>
  <c r="M83" i="4" s="1"/>
  <c r="O82" i="4"/>
  <c r="N82" i="4"/>
  <c r="L82" i="4"/>
  <c r="H82" i="4"/>
  <c r="K82" i="4" s="1"/>
  <c r="O81" i="4"/>
  <c r="N81" i="4"/>
  <c r="L81" i="4"/>
  <c r="H81" i="4"/>
  <c r="K81" i="4" s="1"/>
  <c r="O80" i="4"/>
  <c r="N80" i="4"/>
  <c r="L80" i="4"/>
  <c r="H80" i="4"/>
  <c r="K80" i="4" s="1"/>
  <c r="O79" i="4"/>
  <c r="N79" i="4"/>
  <c r="L79" i="4"/>
  <c r="H79" i="4"/>
  <c r="O78" i="4"/>
  <c r="N78" i="4"/>
  <c r="L78" i="4"/>
  <c r="H78" i="4"/>
  <c r="K78" i="4" s="1"/>
  <c r="O77" i="4"/>
  <c r="N77" i="4"/>
  <c r="L77" i="4"/>
  <c r="H77" i="4"/>
  <c r="K77" i="4" s="1"/>
  <c r="O76" i="4"/>
  <c r="N76" i="4"/>
  <c r="L76" i="4"/>
  <c r="H76" i="4"/>
  <c r="K76" i="4" s="1"/>
  <c r="O75" i="4"/>
  <c r="N75" i="4"/>
  <c r="L75" i="4"/>
  <c r="H75" i="4"/>
  <c r="M75" i="4" s="1"/>
  <c r="O74" i="4"/>
  <c r="N74" i="4"/>
  <c r="L74" i="4"/>
  <c r="H74" i="4"/>
  <c r="K74" i="4" s="1"/>
  <c r="O73" i="4"/>
  <c r="N73" i="4"/>
  <c r="L73" i="4"/>
  <c r="H73" i="4"/>
  <c r="K73" i="4" s="1"/>
  <c r="O72" i="4"/>
  <c r="N72" i="4"/>
  <c r="L72" i="4"/>
  <c r="H72" i="4"/>
  <c r="M72" i="4" s="1"/>
  <c r="O71" i="4"/>
  <c r="N71" i="4"/>
  <c r="L71" i="4"/>
  <c r="H71" i="4"/>
  <c r="M71" i="4" s="1"/>
  <c r="O70" i="4"/>
  <c r="N70" i="4"/>
  <c r="L70" i="4"/>
  <c r="H70" i="4"/>
  <c r="O69" i="4"/>
  <c r="N69" i="4"/>
  <c r="L69" i="4"/>
  <c r="H69" i="4"/>
  <c r="K69" i="4" s="1"/>
  <c r="O68" i="4"/>
  <c r="N68" i="4"/>
  <c r="L68" i="4"/>
  <c r="H68" i="4"/>
  <c r="K68" i="4" s="1"/>
  <c r="O67" i="4"/>
  <c r="N67" i="4"/>
  <c r="L67" i="4"/>
  <c r="H67" i="4"/>
  <c r="M67" i="4" s="1"/>
  <c r="O66" i="4"/>
  <c r="N66" i="4"/>
  <c r="L66" i="4"/>
  <c r="H66" i="4"/>
  <c r="K66" i="4" s="1"/>
  <c r="O65" i="4"/>
  <c r="N65" i="4"/>
  <c r="L65" i="4"/>
  <c r="H65" i="4"/>
  <c r="K65" i="4" s="1"/>
  <c r="O64" i="4"/>
  <c r="N64" i="4"/>
  <c r="L64" i="4"/>
  <c r="H64" i="4"/>
  <c r="K64" i="4" s="1"/>
  <c r="O63" i="4"/>
  <c r="N63" i="4"/>
  <c r="L63" i="4"/>
  <c r="H63" i="4"/>
  <c r="M63" i="4" s="1"/>
  <c r="O62" i="4"/>
  <c r="N62" i="4"/>
  <c r="L62" i="4"/>
  <c r="H62" i="4"/>
  <c r="K62" i="4" s="1"/>
  <c r="O61" i="4"/>
  <c r="N61" i="4"/>
  <c r="L61" i="4"/>
  <c r="H61" i="4"/>
  <c r="K61" i="4" s="1"/>
  <c r="O60" i="4"/>
  <c r="N60" i="4"/>
  <c r="L60" i="4"/>
  <c r="H60" i="4"/>
  <c r="K60" i="4" s="1"/>
  <c r="O59" i="4"/>
  <c r="N59" i="4"/>
  <c r="L59" i="4"/>
  <c r="H59" i="4"/>
  <c r="M59" i="4" s="1"/>
  <c r="O58" i="4"/>
  <c r="N58" i="4"/>
  <c r="L58" i="4"/>
  <c r="H58" i="4"/>
  <c r="K58" i="4" s="1"/>
  <c r="O57" i="4"/>
  <c r="N57" i="4"/>
  <c r="L57" i="4"/>
  <c r="H57" i="4"/>
  <c r="O56" i="4"/>
  <c r="N56" i="4"/>
  <c r="L56" i="4"/>
  <c r="H56" i="4"/>
  <c r="K56" i="4" s="1"/>
  <c r="O55" i="4"/>
  <c r="N55" i="4"/>
  <c r="L55" i="4"/>
  <c r="H55" i="4"/>
  <c r="M55" i="4" s="1"/>
  <c r="O54" i="4"/>
  <c r="N54" i="4"/>
  <c r="L54" i="4"/>
  <c r="H54" i="4"/>
  <c r="K54" i="4" s="1"/>
  <c r="O53" i="4"/>
  <c r="N53" i="4"/>
  <c r="L53" i="4"/>
  <c r="H53" i="4"/>
  <c r="K53" i="4" s="1"/>
  <c r="O52" i="4"/>
  <c r="N52" i="4"/>
  <c r="L52" i="4"/>
  <c r="H52" i="4"/>
  <c r="K52" i="4" s="1"/>
  <c r="O51" i="4"/>
  <c r="N51" i="4"/>
  <c r="L51" i="4"/>
  <c r="H51" i="4"/>
  <c r="M51" i="4" s="1"/>
  <c r="O50" i="4"/>
  <c r="N50" i="4"/>
  <c r="L50" i="4"/>
  <c r="H50" i="4"/>
  <c r="K50" i="4" s="1"/>
  <c r="O49" i="4"/>
  <c r="N49" i="4"/>
  <c r="L49" i="4"/>
  <c r="H49" i="4"/>
  <c r="K49" i="4" s="1"/>
  <c r="O48" i="4"/>
  <c r="N48" i="4"/>
  <c r="L48" i="4"/>
  <c r="H48" i="4"/>
  <c r="M48" i="4" s="1"/>
  <c r="O47" i="4"/>
  <c r="N47" i="4"/>
  <c r="L47" i="4"/>
  <c r="H47" i="4"/>
  <c r="M47" i="4" s="1"/>
  <c r="O46" i="4"/>
  <c r="N46" i="4"/>
  <c r="L46" i="4"/>
  <c r="H46" i="4"/>
  <c r="K46" i="4" s="1"/>
  <c r="O45" i="4"/>
  <c r="N45" i="4"/>
  <c r="L45" i="4"/>
  <c r="H45" i="4"/>
  <c r="K45" i="4" s="1"/>
  <c r="O44" i="4"/>
  <c r="N44" i="4"/>
  <c r="L44" i="4"/>
  <c r="H44" i="4"/>
  <c r="K44" i="4" s="1"/>
  <c r="O43" i="4"/>
  <c r="N43" i="4"/>
  <c r="L43" i="4"/>
  <c r="H43" i="4"/>
  <c r="M43" i="4" s="1"/>
  <c r="O42" i="4"/>
  <c r="N42" i="4"/>
  <c r="L42" i="4"/>
  <c r="H42" i="4"/>
  <c r="K42" i="4" s="1"/>
  <c r="O41" i="4"/>
  <c r="N41" i="4"/>
  <c r="L41" i="4"/>
  <c r="H41" i="4"/>
  <c r="K41" i="4" s="1"/>
  <c r="O40" i="4"/>
  <c r="N40" i="4"/>
  <c r="L40" i="4"/>
  <c r="H40" i="4"/>
  <c r="M40" i="4" s="1"/>
  <c r="O39" i="4"/>
  <c r="N39" i="4"/>
  <c r="L39" i="4"/>
  <c r="H39" i="4"/>
  <c r="M39" i="4" s="1"/>
  <c r="O38" i="4"/>
  <c r="N38" i="4"/>
  <c r="L38" i="4"/>
  <c r="H38" i="4"/>
  <c r="M38" i="4" s="1"/>
  <c r="O37" i="4"/>
  <c r="N37" i="4"/>
  <c r="L37" i="4"/>
  <c r="H37" i="4"/>
  <c r="K37" i="4" s="1"/>
  <c r="O36" i="4"/>
  <c r="N36" i="4"/>
  <c r="L36" i="4"/>
  <c r="H36" i="4"/>
  <c r="O35" i="4"/>
  <c r="N35" i="4"/>
  <c r="L35" i="4"/>
  <c r="H35" i="4"/>
  <c r="M35" i="4" s="1"/>
  <c r="O34" i="4"/>
  <c r="N34" i="4"/>
  <c r="L34" i="4"/>
  <c r="H34" i="4"/>
  <c r="M34" i="4" s="1"/>
  <c r="O33" i="4"/>
  <c r="N33" i="4"/>
  <c r="L33" i="4"/>
  <c r="H33" i="4"/>
  <c r="K33" i="4" s="1"/>
  <c r="O32" i="4"/>
  <c r="N32" i="4"/>
  <c r="L32" i="4"/>
  <c r="H32" i="4"/>
  <c r="K32" i="4" s="1"/>
  <c r="O31" i="4"/>
  <c r="N31" i="4"/>
  <c r="L31" i="4"/>
  <c r="H31" i="4"/>
  <c r="M31" i="4" s="1"/>
  <c r="O30" i="4"/>
  <c r="N30" i="4"/>
  <c r="L30" i="4"/>
  <c r="H30" i="4"/>
  <c r="K30" i="4" s="1"/>
  <c r="O29" i="4"/>
  <c r="N29" i="4"/>
  <c r="L29" i="4"/>
  <c r="H29" i="4"/>
  <c r="K29" i="4" s="1"/>
  <c r="O28" i="4"/>
  <c r="N28" i="4"/>
  <c r="L28" i="4"/>
  <c r="H28" i="4"/>
  <c r="K28" i="4" s="1"/>
  <c r="O27" i="4"/>
  <c r="N27" i="4"/>
  <c r="L27" i="4"/>
  <c r="H27" i="4"/>
  <c r="M27" i="4" s="1"/>
  <c r="P27" i="4" s="1"/>
  <c r="O26" i="4"/>
  <c r="N26" i="4"/>
  <c r="L26" i="4"/>
  <c r="H26" i="4"/>
  <c r="K26" i="4" s="1"/>
  <c r="O25" i="4"/>
  <c r="N25" i="4"/>
  <c r="L25" i="4"/>
  <c r="H25" i="4"/>
  <c r="K25" i="4" s="1"/>
  <c r="O24" i="4"/>
  <c r="N24" i="4"/>
  <c r="L24" i="4"/>
  <c r="K24" i="4"/>
  <c r="H24" i="4"/>
  <c r="M24" i="4" s="1"/>
  <c r="O23" i="4"/>
  <c r="N23" i="4"/>
  <c r="L23" i="4"/>
  <c r="H23" i="4"/>
  <c r="M23" i="4" s="1"/>
  <c r="O22" i="4"/>
  <c r="N22" i="4"/>
  <c r="L22" i="4"/>
  <c r="H22" i="4"/>
  <c r="M22" i="4" s="1"/>
  <c r="O21" i="4"/>
  <c r="N21" i="4"/>
  <c r="M21" i="4"/>
  <c r="P21" i="4" s="1"/>
  <c r="L21" i="4"/>
  <c r="H21" i="4"/>
  <c r="K21" i="4" s="1"/>
  <c r="O20" i="4"/>
  <c r="N20" i="4"/>
  <c r="L20" i="4"/>
  <c r="H20" i="4"/>
  <c r="M20" i="4" s="1"/>
  <c r="O19" i="4"/>
  <c r="N19" i="4"/>
  <c r="L19" i="4"/>
  <c r="H19" i="4"/>
  <c r="M19" i="4" s="1"/>
  <c r="O18" i="4"/>
  <c r="N18" i="4"/>
  <c r="L18" i="4"/>
  <c r="H18" i="4"/>
  <c r="M18" i="4" s="1"/>
  <c r="O17" i="4"/>
  <c r="N17" i="4"/>
  <c r="L17" i="4"/>
  <c r="H17" i="4"/>
  <c r="K17" i="4" s="1"/>
  <c r="O16" i="4"/>
  <c r="N16" i="4"/>
  <c r="L16" i="4"/>
  <c r="H16" i="4"/>
  <c r="M16" i="4" s="1"/>
  <c r="O15" i="4"/>
  <c r="N15" i="4"/>
  <c r="L15" i="4"/>
  <c r="H15" i="4"/>
  <c r="M15" i="4" s="1"/>
  <c r="O14" i="4"/>
  <c r="N14" i="4"/>
  <c r="L14" i="4"/>
  <c r="H14" i="4"/>
  <c r="M14" i="4" s="1"/>
  <c r="H16" i="3"/>
  <c r="M16" i="3" s="1"/>
  <c r="K16" i="3"/>
  <c r="L16" i="3"/>
  <c r="N16" i="3"/>
  <c r="O16" i="3"/>
  <c r="H17" i="3"/>
  <c r="K17" i="3" s="1"/>
  <c r="L17" i="3"/>
  <c r="N17" i="3"/>
  <c r="O17" i="3"/>
  <c r="H18" i="3"/>
  <c r="M18" i="3" s="1"/>
  <c r="P18" i="3" s="1"/>
  <c r="L18" i="3"/>
  <c r="N18" i="3"/>
  <c r="O18" i="3"/>
  <c r="H19" i="3"/>
  <c r="M19" i="3" s="1"/>
  <c r="L19" i="3"/>
  <c r="N19" i="3"/>
  <c r="O19" i="3"/>
  <c r="H20" i="3"/>
  <c r="M20" i="3" s="1"/>
  <c r="L20" i="3"/>
  <c r="N20" i="3"/>
  <c r="O20" i="3"/>
  <c r="H21" i="3"/>
  <c r="K21" i="3" s="1"/>
  <c r="L21" i="3"/>
  <c r="N21" i="3"/>
  <c r="O21" i="3"/>
  <c r="H22" i="3"/>
  <c r="K22" i="3" s="1"/>
  <c r="L22" i="3"/>
  <c r="N22" i="3"/>
  <c r="O22" i="3"/>
  <c r="H23" i="3"/>
  <c r="M23" i="3" s="1"/>
  <c r="L23" i="3"/>
  <c r="N23" i="3"/>
  <c r="O23" i="3"/>
  <c r="H24" i="3"/>
  <c r="L24" i="3"/>
  <c r="N24" i="3"/>
  <c r="O24" i="3"/>
  <c r="H25" i="3"/>
  <c r="K25" i="3" s="1"/>
  <c r="L25" i="3"/>
  <c r="N25" i="3"/>
  <c r="O25" i="3"/>
  <c r="H26" i="3"/>
  <c r="K26" i="3" s="1"/>
  <c r="L26" i="3"/>
  <c r="M26" i="3"/>
  <c r="P26" i="3" s="1"/>
  <c r="N26" i="3"/>
  <c r="O26" i="3"/>
  <c r="H27" i="3"/>
  <c r="M27" i="3" s="1"/>
  <c r="L27" i="3"/>
  <c r="N27" i="3"/>
  <c r="O27" i="3"/>
  <c r="H28" i="3"/>
  <c r="M28" i="3" s="1"/>
  <c r="P28" i="3" s="1"/>
  <c r="L28" i="3"/>
  <c r="N28" i="3"/>
  <c r="O28" i="3"/>
  <c r="H29" i="3"/>
  <c r="K29" i="3" s="1"/>
  <c r="L29" i="3"/>
  <c r="N29" i="3"/>
  <c r="O29" i="3"/>
  <c r="H30" i="3"/>
  <c r="K30" i="3" s="1"/>
  <c r="L30" i="3"/>
  <c r="N30" i="3"/>
  <c r="O30" i="3"/>
  <c r="H31" i="3"/>
  <c r="M31" i="3" s="1"/>
  <c r="L31" i="3"/>
  <c r="N31" i="3"/>
  <c r="O31" i="3"/>
  <c r="H32" i="3"/>
  <c r="M32" i="3" s="1"/>
  <c r="K32" i="3"/>
  <c r="L32" i="3"/>
  <c r="N32" i="3"/>
  <c r="O32" i="3"/>
  <c r="H33" i="3"/>
  <c r="K33" i="3" s="1"/>
  <c r="H34" i="3"/>
  <c r="K34" i="3" s="1"/>
  <c r="H35" i="3"/>
  <c r="M35" i="3" s="1"/>
  <c r="L35" i="3"/>
  <c r="N35" i="3"/>
  <c r="O35" i="3"/>
  <c r="H36" i="3"/>
  <c r="K36" i="3"/>
  <c r="H37" i="3"/>
  <c r="K37" i="3" s="1"/>
  <c r="H14" i="3"/>
  <c r="O15" i="3"/>
  <c r="N15" i="3"/>
  <c r="L15" i="3"/>
  <c r="H15" i="3"/>
  <c r="K15" i="3" s="1"/>
  <c r="P27" i="3" l="1"/>
  <c r="M22" i="3"/>
  <c r="M76" i="4"/>
  <c r="P17" i="7"/>
  <c r="P49" i="7"/>
  <c r="K68" i="7"/>
  <c r="K124" i="7"/>
  <c r="K151" i="7"/>
  <c r="P154" i="7"/>
  <c r="K222" i="7"/>
  <c r="P225" i="7"/>
  <c r="P234" i="7"/>
  <c r="P30" i="8"/>
  <c r="P31" i="8"/>
  <c r="P34" i="8"/>
  <c r="P35" i="8"/>
  <c r="P38" i="8"/>
  <c r="K24" i="9"/>
  <c r="P44" i="9"/>
  <c r="K55" i="9"/>
  <c r="P63" i="9"/>
  <c r="K83" i="9"/>
  <c r="K115" i="9"/>
  <c r="P119" i="9"/>
  <c r="K40" i="15"/>
  <c r="P22" i="11"/>
  <c r="K20" i="12"/>
  <c r="M38" i="12"/>
  <c r="P38" i="12" s="1"/>
  <c r="K40" i="12"/>
  <c r="K65" i="12"/>
  <c r="P67" i="12"/>
  <c r="P72" i="12"/>
  <c r="M86" i="12"/>
  <c r="P86" i="12" s="1"/>
  <c r="K96" i="12"/>
  <c r="M41" i="4"/>
  <c r="P59" i="4"/>
  <c r="M86" i="4"/>
  <c r="P91" i="4"/>
  <c r="K39" i="6"/>
  <c r="M15" i="7"/>
  <c r="P15" i="7" s="1"/>
  <c r="M47" i="7"/>
  <c r="P47" i="7" s="1"/>
  <c r="K139" i="7"/>
  <c r="P141" i="7"/>
  <c r="M183" i="7"/>
  <c r="P183" i="7" s="1"/>
  <c r="M27" i="8"/>
  <c r="P27" i="8" s="1"/>
  <c r="M100" i="8"/>
  <c r="K102" i="8"/>
  <c r="M41" i="9"/>
  <c r="P41" i="9" s="1"/>
  <c r="K48" i="9"/>
  <c r="K59" i="9"/>
  <c r="M61" i="9"/>
  <c r="P61" i="9" s="1"/>
  <c r="K63" i="9"/>
  <c r="K87" i="9"/>
  <c r="P88" i="9"/>
  <c r="K119" i="9"/>
  <c r="P120" i="9"/>
  <c r="M21" i="11"/>
  <c r="P21" i="11" s="1"/>
  <c r="P99" i="12"/>
  <c r="M52" i="4"/>
  <c r="P52" i="4" s="1"/>
  <c r="M89" i="4"/>
  <c r="P89" i="4" s="1"/>
  <c r="P60" i="7"/>
  <c r="K84" i="7"/>
  <c r="P142" i="7"/>
  <c r="P143" i="7"/>
  <c r="M244" i="7"/>
  <c r="K246" i="7"/>
  <c r="M49" i="8"/>
  <c r="K60" i="9"/>
  <c r="M18" i="15"/>
  <c r="P18" i="15" s="1"/>
  <c r="M42" i="15"/>
  <c r="P42" i="15" s="1"/>
  <c r="K48" i="15"/>
  <c r="K33" i="11"/>
  <c r="P46" i="12"/>
  <c r="M98" i="12"/>
  <c r="P15" i="5"/>
  <c r="P16" i="5"/>
  <c r="P19" i="5"/>
  <c r="P20" i="5"/>
  <c r="P23" i="5"/>
  <c r="P24" i="5"/>
  <c r="P27" i="5"/>
  <c r="P28" i="5"/>
  <c r="P31" i="5"/>
  <c r="P32" i="5"/>
  <c r="P35" i="5"/>
  <c r="P36" i="5"/>
  <c r="P39" i="5"/>
  <c r="P40" i="5"/>
  <c r="P43" i="5"/>
  <c r="P44" i="5"/>
  <c r="M182" i="7"/>
  <c r="P182" i="7" s="1"/>
  <c r="K182" i="7"/>
  <c r="K41" i="8"/>
  <c r="M41" i="8"/>
  <c r="P41" i="8" s="1"/>
  <c r="M43" i="8"/>
  <c r="P43" i="8" s="1"/>
  <c r="K43" i="8"/>
  <c r="M21" i="9"/>
  <c r="P21" i="9" s="1"/>
  <c r="K21" i="9"/>
  <c r="K37" i="9"/>
  <c r="M37" i="9"/>
  <c r="P37" i="9" s="1"/>
  <c r="M39" i="9"/>
  <c r="P39" i="9" s="1"/>
  <c r="K39" i="9"/>
  <c r="M36" i="15"/>
  <c r="P36" i="15" s="1"/>
  <c r="K36" i="15"/>
  <c r="K17" i="11"/>
  <c r="M17" i="11"/>
  <c r="P17" i="11" s="1"/>
  <c r="M88" i="12"/>
  <c r="K88" i="12"/>
  <c r="M30" i="3"/>
  <c r="P30" i="3" s="1"/>
  <c r="M24" i="3"/>
  <c r="P24" i="3" s="1"/>
  <c r="K24" i="3"/>
  <c r="P23" i="3"/>
  <c r="K33" i="7"/>
  <c r="K39" i="7"/>
  <c r="M39" i="7"/>
  <c r="P39" i="7" s="1"/>
  <c r="K90" i="7"/>
  <c r="M90" i="7"/>
  <c r="P90" i="7" s="1"/>
  <c r="M92" i="7"/>
  <c r="P92" i="7" s="1"/>
  <c r="K92" i="7"/>
  <c r="K158" i="7"/>
  <c r="M162" i="7"/>
  <c r="P162" i="7" s="1"/>
  <c r="K162" i="7"/>
  <c r="K206" i="7"/>
  <c r="K211" i="7"/>
  <c r="M211" i="7"/>
  <c r="P211" i="7" s="1"/>
  <c r="M45" i="9"/>
  <c r="P45" i="9" s="1"/>
  <c r="K45" i="9"/>
  <c r="M56" i="9"/>
  <c r="P56" i="9" s="1"/>
  <c r="K56" i="9"/>
  <c r="M23" i="11"/>
  <c r="P23" i="11" s="1"/>
  <c r="K23" i="11"/>
  <c r="K22" i="12"/>
  <c r="M22" i="12"/>
  <c r="M41" i="12"/>
  <c r="P41" i="12" s="1"/>
  <c r="K41" i="12"/>
  <c r="M73" i="12"/>
  <c r="K73" i="12"/>
  <c r="M53" i="7"/>
  <c r="K53" i="7"/>
  <c r="M75" i="9"/>
  <c r="P75" i="9" s="1"/>
  <c r="K75" i="9"/>
  <c r="M107" i="9"/>
  <c r="P107" i="9" s="1"/>
  <c r="K107" i="9"/>
  <c r="P41" i="4"/>
  <c r="K57" i="4"/>
  <c r="M57" i="4"/>
  <c r="P57" i="4" s="1"/>
  <c r="K70" i="4"/>
  <c r="M70" i="4"/>
  <c r="P70" i="4" s="1"/>
  <c r="K46" i="5"/>
  <c r="M46" i="5"/>
  <c r="P46" i="5" s="1"/>
  <c r="K17" i="7"/>
  <c r="K23" i="7"/>
  <c r="M23" i="7"/>
  <c r="P23" i="7" s="1"/>
  <c r="P58" i="7"/>
  <c r="K143" i="7"/>
  <c r="M146" i="7"/>
  <c r="P146" i="7" s="1"/>
  <c r="K146" i="7"/>
  <c r="K185" i="7"/>
  <c r="P186" i="7"/>
  <c r="K192" i="7"/>
  <c r="M192" i="7"/>
  <c r="P192" i="7" s="1"/>
  <c r="K249" i="7"/>
  <c r="K250" i="7"/>
  <c r="M250" i="7"/>
  <c r="P250" i="7" s="1"/>
  <c r="P49" i="8"/>
  <c r="K15" i="9"/>
  <c r="M16" i="9"/>
  <c r="P16" i="9" s="1"/>
  <c r="K16" i="9"/>
  <c r="M27" i="9"/>
  <c r="P27" i="9" s="1"/>
  <c r="K27" i="9"/>
  <c r="P28" i="9"/>
  <c r="K29" i="9"/>
  <c r="M29" i="9"/>
  <c r="P29" i="9" s="1"/>
  <c r="M31" i="9"/>
  <c r="P31" i="9" s="1"/>
  <c r="K31" i="9"/>
  <c r="K65" i="9"/>
  <c r="M65" i="9"/>
  <c r="P65" i="9" s="1"/>
  <c r="M91" i="9"/>
  <c r="P91" i="9" s="1"/>
  <c r="K91" i="9"/>
  <c r="K18" i="10"/>
  <c r="M18" i="10"/>
  <c r="P18" i="10" s="1"/>
  <c r="M20" i="15"/>
  <c r="P20" i="15" s="1"/>
  <c r="K20" i="15"/>
  <c r="M44" i="15"/>
  <c r="P44" i="15" s="1"/>
  <c r="K44" i="15"/>
  <c r="M80" i="12"/>
  <c r="P80" i="12" s="1"/>
  <c r="K80" i="12"/>
  <c r="M101" i="12"/>
  <c r="P101" i="12" s="1"/>
  <c r="K101" i="12"/>
  <c r="K36" i="4"/>
  <c r="M36" i="4"/>
  <c r="M79" i="4"/>
  <c r="P79" i="4" s="1"/>
  <c r="K79" i="4"/>
  <c r="K28" i="3"/>
  <c r="K18" i="3"/>
  <c r="K74" i="7"/>
  <c r="M74" i="7"/>
  <c r="P74" i="7" s="1"/>
  <c r="K130" i="7"/>
  <c r="M130" i="7"/>
  <c r="P130" i="7" s="1"/>
  <c r="M132" i="7"/>
  <c r="P132" i="7" s="1"/>
  <c r="K132" i="7"/>
  <c r="K230" i="7"/>
  <c r="M230" i="7"/>
  <c r="M242" i="7"/>
  <c r="P242" i="7" s="1"/>
  <c r="K242" i="7"/>
  <c r="M98" i="8"/>
  <c r="P98" i="8" s="1"/>
  <c r="K98" i="8"/>
  <c r="M51" i="9"/>
  <c r="K51" i="9"/>
  <c r="M28" i="15"/>
  <c r="P28" i="15" s="1"/>
  <c r="K28" i="15"/>
  <c r="K14" i="12"/>
  <c r="M14" i="12"/>
  <c r="P14" i="12" s="1"/>
  <c r="K34" i="12"/>
  <c r="M34" i="12"/>
  <c r="P34" i="12" s="1"/>
  <c r="M53" i="12"/>
  <c r="P53" i="12" s="1"/>
  <c r="K53" i="12"/>
  <c r="P76" i="9"/>
  <c r="P92" i="9"/>
  <c r="P111" i="9"/>
  <c r="P35" i="3"/>
  <c r="P32" i="3"/>
  <c r="P31" i="3"/>
  <c r="K20" i="3"/>
  <c r="P16" i="3"/>
  <c r="P84" i="4"/>
  <c r="P25" i="7"/>
  <c r="P41" i="7"/>
  <c r="P76" i="7"/>
  <c r="P108" i="7"/>
  <c r="P193" i="7"/>
  <c r="P213" i="7"/>
  <c r="P17" i="9"/>
  <c r="K47" i="9"/>
  <c r="P48" i="9"/>
  <c r="K52" i="9"/>
  <c r="P53" i="9"/>
  <c r="P59" i="9"/>
  <c r="K67" i="9"/>
  <c r="K79" i="9"/>
  <c r="P80" i="9"/>
  <c r="K95" i="9"/>
  <c r="P96" i="9"/>
  <c r="K111" i="9"/>
  <c r="P112" i="9"/>
  <c r="P115" i="9"/>
  <c r="P16" i="15"/>
  <c r="P24" i="15"/>
  <c r="P32" i="15"/>
  <c r="P40" i="15"/>
  <c r="P48" i="15"/>
  <c r="K19" i="11"/>
  <c r="P20" i="11"/>
  <c r="K16" i="12"/>
  <c r="K24" i="12"/>
  <c r="P25" i="12"/>
  <c r="K36" i="12"/>
  <c r="K44" i="12"/>
  <c r="K57" i="12"/>
  <c r="P59" i="12"/>
  <c r="K76" i="12"/>
  <c r="P77" i="12"/>
  <c r="P83" i="12"/>
  <c r="K93" i="12"/>
  <c r="P52" i="9"/>
  <c r="P67" i="9"/>
  <c r="P79" i="9"/>
  <c r="P95" i="9"/>
  <c r="P108" i="9"/>
  <c r="P19" i="10"/>
  <c r="P26" i="11"/>
  <c r="P15" i="12"/>
  <c r="P16" i="12"/>
  <c r="P35" i="12"/>
  <c r="P36" i="12"/>
  <c r="P55" i="12"/>
  <c r="P81" i="12"/>
  <c r="P92" i="12"/>
  <c r="P22" i="3"/>
  <c r="P20" i="3"/>
  <c r="P19" i="3"/>
  <c r="P14" i="4"/>
  <c r="K72" i="4"/>
  <c r="P112" i="7"/>
  <c r="P149" i="7"/>
  <c r="P150" i="7"/>
  <c r="P165" i="7"/>
  <c r="P166" i="7"/>
  <c r="P194" i="7"/>
  <c r="P245" i="7"/>
  <c r="P22" i="8"/>
  <c r="P50" i="8"/>
  <c r="P51" i="8"/>
  <c r="K17" i="9"/>
  <c r="K23" i="9"/>
  <c r="K28" i="9"/>
  <c r="P84" i="9"/>
  <c r="P100" i="9"/>
  <c r="P116" i="9"/>
  <c r="K53" i="10"/>
  <c r="M14" i="15"/>
  <c r="P14" i="15" s="1"/>
  <c r="K16" i="15"/>
  <c r="M22" i="15"/>
  <c r="P22" i="15" s="1"/>
  <c r="K24" i="15"/>
  <c r="M30" i="15"/>
  <c r="P30" i="15" s="1"/>
  <c r="K32" i="15"/>
  <c r="M38" i="15"/>
  <c r="P38" i="15" s="1"/>
  <c r="M46" i="15"/>
  <c r="P46" i="15" s="1"/>
  <c r="K20" i="11"/>
  <c r="M28" i="11"/>
  <c r="P28" i="11" s="1"/>
  <c r="P19" i="12"/>
  <c r="P47" i="12"/>
  <c r="P63" i="12"/>
  <c r="M82" i="12"/>
  <c r="P97" i="12"/>
  <c r="M39" i="14"/>
  <c r="P39" i="14" s="1"/>
  <c r="K27" i="7"/>
  <c r="M27" i="7"/>
  <c r="P27" i="7" s="1"/>
  <c r="M116" i="7"/>
  <c r="P116" i="7" s="1"/>
  <c r="K116" i="7"/>
  <c r="K195" i="7"/>
  <c r="M195" i="7"/>
  <c r="P195" i="7" s="1"/>
  <c r="M53" i="8"/>
  <c r="P53" i="8" s="1"/>
  <c r="K53" i="8"/>
  <c r="M101" i="9"/>
  <c r="P101" i="9" s="1"/>
  <c r="K101" i="9"/>
  <c r="K29" i="11"/>
  <c r="M29" i="11"/>
  <c r="P29" i="11" s="1"/>
  <c r="M17" i="12"/>
  <c r="P17" i="12" s="1"/>
  <c r="K17" i="12"/>
  <c r="K94" i="12"/>
  <c r="M94" i="12"/>
  <c r="P94" i="12" s="1"/>
  <c r="K14" i="4"/>
  <c r="P15" i="4"/>
  <c r="P16" i="4"/>
  <c r="P18" i="4"/>
  <c r="P34" i="4"/>
  <c r="K43" i="4"/>
  <c r="P75" i="4"/>
  <c r="K84" i="4"/>
  <c r="K92" i="4"/>
  <c r="M14" i="5"/>
  <c r="P14" i="5" s="1"/>
  <c r="K16" i="5"/>
  <c r="M18" i="5"/>
  <c r="P18" i="5" s="1"/>
  <c r="K20" i="5"/>
  <c r="M22" i="5"/>
  <c r="P22" i="5" s="1"/>
  <c r="K24" i="5"/>
  <c r="M26" i="5"/>
  <c r="P26" i="5" s="1"/>
  <c r="K28" i="5"/>
  <c r="M30" i="5"/>
  <c r="P30" i="5" s="1"/>
  <c r="K32" i="5"/>
  <c r="M34" i="5"/>
  <c r="P34" i="5" s="1"/>
  <c r="K36" i="5"/>
  <c r="M38" i="5"/>
  <c r="P38" i="5" s="1"/>
  <c r="K40" i="5"/>
  <c r="M42" i="5"/>
  <c r="P42" i="5" s="1"/>
  <c r="K44" i="5"/>
  <c r="M19" i="6"/>
  <c r="P19" i="6" s="1"/>
  <c r="M31" i="6"/>
  <c r="P31" i="6" s="1"/>
  <c r="K66" i="7"/>
  <c r="M66" i="7"/>
  <c r="P66" i="7" s="1"/>
  <c r="M155" i="7"/>
  <c r="P155" i="7" s="1"/>
  <c r="K155" i="7"/>
  <c r="M170" i="7"/>
  <c r="K170" i="7"/>
  <c r="M205" i="7"/>
  <c r="K205" i="7"/>
  <c r="K227" i="7"/>
  <c r="M227" i="7"/>
  <c r="P227" i="7" s="1"/>
  <c r="K247" i="7"/>
  <c r="M247" i="7"/>
  <c r="P247" i="7" s="1"/>
  <c r="M39" i="8"/>
  <c r="P39" i="8" s="1"/>
  <c r="K39" i="8"/>
  <c r="K103" i="8"/>
  <c r="M103" i="8"/>
  <c r="P103" i="8" s="1"/>
  <c r="M36" i="9"/>
  <c r="P36" i="9" s="1"/>
  <c r="K36" i="9"/>
  <c r="M43" i="9"/>
  <c r="P43" i="9" s="1"/>
  <c r="K43" i="9"/>
  <c r="M64" i="9"/>
  <c r="P64" i="9" s="1"/>
  <c r="K64" i="9"/>
  <c r="M73" i="9"/>
  <c r="P73" i="9" s="1"/>
  <c r="K73" i="9"/>
  <c r="M89" i="9"/>
  <c r="P89" i="9" s="1"/>
  <c r="K89" i="9"/>
  <c r="M105" i="9"/>
  <c r="P105" i="9" s="1"/>
  <c r="K105" i="9"/>
  <c r="M121" i="9"/>
  <c r="P121" i="9" s="1"/>
  <c r="K121" i="9"/>
  <c r="K26" i="12"/>
  <c r="M26" i="12"/>
  <c r="P26" i="12" s="1"/>
  <c r="M48" i="12"/>
  <c r="P48" i="12" s="1"/>
  <c r="K48" i="12"/>
  <c r="K18" i="4"/>
  <c r="P19" i="4"/>
  <c r="M32" i="4"/>
  <c r="P32" i="4" s="1"/>
  <c r="K48" i="4"/>
  <c r="M60" i="4"/>
  <c r="P60" i="4" s="1"/>
  <c r="M73" i="4"/>
  <c r="P73" i="4" s="1"/>
  <c r="M21" i="6"/>
  <c r="P21" i="6" s="1"/>
  <c r="K19" i="7"/>
  <c r="M19" i="7"/>
  <c r="P19" i="7" s="1"/>
  <c r="K35" i="7"/>
  <c r="M35" i="7"/>
  <c r="P35" i="7" s="1"/>
  <c r="K51" i="7"/>
  <c r="M51" i="7"/>
  <c r="P51" i="7" s="1"/>
  <c r="M145" i="7"/>
  <c r="P145" i="7" s="1"/>
  <c r="K145" i="7"/>
  <c r="M178" i="7"/>
  <c r="K178" i="7"/>
  <c r="K187" i="7"/>
  <c r="M187" i="7"/>
  <c r="P187" i="7" s="1"/>
  <c r="M241" i="7"/>
  <c r="P241" i="7" s="1"/>
  <c r="K241" i="7"/>
  <c r="K96" i="8"/>
  <c r="M96" i="8"/>
  <c r="M25" i="9"/>
  <c r="P25" i="9" s="1"/>
  <c r="K25" i="9"/>
  <c r="M77" i="9"/>
  <c r="P77" i="9" s="1"/>
  <c r="K77" i="9"/>
  <c r="M93" i="9"/>
  <c r="P93" i="9" s="1"/>
  <c r="K93" i="9"/>
  <c r="M109" i="9"/>
  <c r="P109" i="9" s="1"/>
  <c r="K109" i="9"/>
  <c r="M21" i="12"/>
  <c r="P21" i="12" s="1"/>
  <c r="K21" i="12"/>
  <c r="M32" i="12"/>
  <c r="P32" i="12" s="1"/>
  <c r="K32" i="12"/>
  <c r="K43" i="7"/>
  <c r="M43" i="7"/>
  <c r="P43" i="7" s="1"/>
  <c r="K82" i="7"/>
  <c r="M82" i="7"/>
  <c r="P82" i="7" s="1"/>
  <c r="M265" i="7"/>
  <c r="P265" i="7" s="1"/>
  <c r="K265" i="7"/>
  <c r="M23" i="8"/>
  <c r="P23" i="8" s="1"/>
  <c r="K23" i="8"/>
  <c r="M85" i="9"/>
  <c r="P85" i="9" s="1"/>
  <c r="K85" i="9"/>
  <c r="M117" i="9"/>
  <c r="P117" i="9" s="1"/>
  <c r="K117" i="9"/>
  <c r="M37" i="10"/>
  <c r="P37" i="10" s="1"/>
  <c r="K37" i="10"/>
  <c r="M37" i="12"/>
  <c r="P37" i="12" s="1"/>
  <c r="K37" i="12"/>
  <c r="M60" i="12"/>
  <c r="P60" i="12" s="1"/>
  <c r="K60" i="12"/>
  <c r="M84" i="12"/>
  <c r="P84" i="12" s="1"/>
  <c r="K84" i="12"/>
  <c r="M15" i="3"/>
  <c r="P15" i="3" s="1"/>
  <c r="P22" i="4"/>
  <c r="P23" i="4"/>
  <c r="P24" i="4"/>
  <c r="P38" i="4"/>
  <c r="P39" i="4"/>
  <c r="P40" i="4"/>
  <c r="M68" i="4"/>
  <c r="P68" i="4" s="1"/>
  <c r="P72" i="4"/>
  <c r="M17" i="6"/>
  <c r="P17" i="6" s="1"/>
  <c r="K37" i="6"/>
  <c r="M37" i="6"/>
  <c r="P37" i="6" s="1"/>
  <c r="M97" i="7"/>
  <c r="P97" i="7" s="1"/>
  <c r="K97" i="7"/>
  <c r="M136" i="7"/>
  <c r="P136" i="7" s="1"/>
  <c r="K136" i="7"/>
  <c r="M163" i="7"/>
  <c r="P163" i="7" s="1"/>
  <c r="K163" i="7"/>
  <c r="M218" i="7"/>
  <c r="P218" i="7" s="1"/>
  <c r="K218" i="7"/>
  <c r="M257" i="7"/>
  <c r="K257" i="7"/>
  <c r="M45" i="8"/>
  <c r="P45" i="8" s="1"/>
  <c r="K45" i="8"/>
  <c r="M32" i="9"/>
  <c r="P32" i="9" s="1"/>
  <c r="K32" i="9"/>
  <c r="M40" i="9"/>
  <c r="P40" i="9" s="1"/>
  <c r="K40" i="9"/>
  <c r="M57" i="9"/>
  <c r="P57" i="9" s="1"/>
  <c r="K57" i="9"/>
  <c r="M68" i="9"/>
  <c r="P68" i="9" s="1"/>
  <c r="K68" i="9"/>
  <c r="M81" i="9"/>
  <c r="P81" i="9" s="1"/>
  <c r="K81" i="9"/>
  <c r="M97" i="9"/>
  <c r="P97" i="9" s="1"/>
  <c r="K97" i="9"/>
  <c r="M113" i="9"/>
  <c r="P113" i="9" s="1"/>
  <c r="K113" i="9"/>
  <c r="M24" i="11"/>
  <c r="P24" i="11" s="1"/>
  <c r="K24" i="11"/>
  <c r="M27" i="11"/>
  <c r="P27" i="11" s="1"/>
  <c r="K27" i="11"/>
  <c r="M42" i="12"/>
  <c r="P42" i="12" s="1"/>
  <c r="K42" i="12"/>
  <c r="P21" i="7"/>
  <c r="P29" i="7"/>
  <c r="P37" i="7"/>
  <c r="P45" i="7"/>
  <c r="P53" i="7"/>
  <c r="P68" i="7"/>
  <c r="P84" i="7"/>
  <c r="M114" i="7"/>
  <c r="P120" i="7"/>
  <c r="P124" i="7"/>
  <c r="P137" i="7"/>
  <c r="P139" i="7"/>
  <c r="P171" i="7"/>
  <c r="M175" i="7"/>
  <c r="P175" i="7" s="1"/>
  <c r="P190" i="7"/>
  <c r="P197" i="7"/>
  <c r="P198" i="7"/>
  <c r="M203" i="7"/>
  <c r="P203" i="7" s="1"/>
  <c r="P206" i="7"/>
  <c r="M215" i="7"/>
  <c r="P215" i="7" s="1"/>
  <c r="M226" i="7"/>
  <c r="M238" i="7"/>
  <c r="P238" i="7" s="1"/>
  <c r="M254" i="7"/>
  <c r="P254" i="7" s="1"/>
  <c r="M263" i="7"/>
  <c r="P263" i="7" s="1"/>
  <c r="M19" i="8"/>
  <c r="P19" i="8" s="1"/>
  <c r="P54" i="8"/>
  <c r="P55" i="8"/>
  <c r="P58" i="8"/>
  <c r="P59" i="8"/>
  <c r="P62" i="8"/>
  <c r="P63" i="8"/>
  <c r="P66" i="8"/>
  <c r="P67" i="8"/>
  <c r="P70" i="8"/>
  <c r="P71" i="8"/>
  <c r="P74" i="8"/>
  <c r="P75" i="8"/>
  <c r="P78" i="8"/>
  <c r="P79" i="8"/>
  <c r="P82" i="8"/>
  <c r="P83" i="8"/>
  <c r="P86" i="8"/>
  <c r="P87" i="8"/>
  <c r="P90" i="8"/>
  <c r="P15" i="9"/>
  <c r="P19" i="9"/>
  <c r="P23" i="9"/>
  <c r="P47" i="9"/>
  <c r="P51" i="9"/>
  <c r="P55" i="9"/>
  <c r="M22" i="10"/>
  <c r="P22" i="10" s="1"/>
  <c r="P17" i="15"/>
  <c r="P21" i="15"/>
  <c r="P25" i="15"/>
  <c r="P29" i="15"/>
  <c r="P33" i="15"/>
  <c r="P37" i="15"/>
  <c r="P41" i="15"/>
  <c r="P45" i="15"/>
  <c r="P14" i="11"/>
  <c r="P15" i="11"/>
  <c r="M25" i="11"/>
  <c r="P25" i="11" s="1"/>
  <c r="P30" i="11"/>
  <c r="P31" i="11"/>
  <c r="P27" i="12"/>
  <c r="P28" i="12"/>
  <c r="M30" i="12"/>
  <c r="P30" i="12" s="1"/>
  <c r="P33" i="12"/>
  <c r="M64" i="12"/>
  <c r="P64" i="12" s="1"/>
  <c r="K64" i="12"/>
  <c r="K21" i="7"/>
  <c r="K29" i="7"/>
  <c r="K37" i="7"/>
  <c r="K45" i="7"/>
  <c r="P104" i="7"/>
  <c r="P128" i="7"/>
  <c r="P147" i="7"/>
  <c r="P174" i="7"/>
  <c r="K190" i="7"/>
  <c r="P191" i="7"/>
  <c r="K90" i="8"/>
  <c r="K44" i="9"/>
  <c r="P15" i="10"/>
  <c r="K29" i="10"/>
  <c r="K41" i="10"/>
  <c r="K15" i="11"/>
  <c r="P18" i="11"/>
  <c r="P19" i="11"/>
  <c r="K31" i="11"/>
  <c r="P32" i="11"/>
  <c r="P23" i="12"/>
  <c r="P24" i="12"/>
  <c r="K28" i="12"/>
  <c r="P29" i="12"/>
  <c r="K33" i="12"/>
  <c r="P39" i="12"/>
  <c r="P40" i="12"/>
  <c r="P43" i="12"/>
  <c r="P44" i="12"/>
  <c r="M52" i="12"/>
  <c r="P52" i="12" s="1"/>
  <c r="K52" i="12"/>
  <c r="M68" i="12"/>
  <c r="P68" i="12" s="1"/>
  <c r="K68" i="12"/>
  <c r="M100" i="12"/>
  <c r="P100" i="12" s="1"/>
  <c r="K100" i="12"/>
  <c r="M100" i="7"/>
  <c r="P100" i="7" s="1"/>
  <c r="P151" i="7"/>
  <c r="K161" i="7"/>
  <c r="K165" i="7"/>
  <c r="P167" i="7"/>
  <c r="M180" i="7"/>
  <c r="K181" i="7"/>
  <c r="P219" i="7"/>
  <c r="M266" i="7"/>
  <c r="P266" i="7" s="1"/>
  <c r="P22" i="12"/>
  <c r="M45" i="12"/>
  <c r="P45" i="12" s="1"/>
  <c r="K45" i="12"/>
  <c r="M56" i="12"/>
  <c r="P56" i="12" s="1"/>
  <c r="K56" i="12"/>
  <c r="K74" i="12"/>
  <c r="M74" i="12"/>
  <c r="P74" i="12" s="1"/>
  <c r="M89" i="12"/>
  <c r="P89" i="12" s="1"/>
  <c r="K89" i="12"/>
  <c r="M14" i="13"/>
  <c r="P14" i="13" s="1"/>
  <c r="K14" i="13"/>
  <c r="M18" i="13"/>
  <c r="P18" i="13" s="1"/>
  <c r="K18" i="13"/>
  <c r="M22" i="13"/>
  <c r="P22" i="13" s="1"/>
  <c r="K22" i="13"/>
  <c r="M26" i="13"/>
  <c r="P26" i="13" s="1"/>
  <c r="K26" i="13"/>
  <c r="M30" i="13"/>
  <c r="P30" i="13" s="1"/>
  <c r="K30" i="13"/>
  <c r="M34" i="13"/>
  <c r="P34" i="13" s="1"/>
  <c r="K34" i="13"/>
  <c r="M38" i="13"/>
  <c r="P38" i="13" s="1"/>
  <c r="K38" i="13"/>
  <c r="M42" i="13"/>
  <c r="P42" i="13" s="1"/>
  <c r="K42" i="13"/>
  <c r="M46" i="13"/>
  <c r="P46" i="13" s="1"/>
  <c r="K46" i="13"/>
  <c r="M50" i="13"/>
  <c r="P50" i="13" s="1"/>
  <c r="K50" i="13"/>
  <c r="M54" i="13"/>
  <c r="P54" i="13" s="1"/>
  <c r="K54" i="13"/>
  <c r="M58" i="13"/>
  <c r="P58" i="13" s="1"/>
  <c r="K58" i="13"/>
  <c r="M62" i="13"/>
  <c r="P62" i="13" s="1"/>
  <c r="K62" i="13"/>
  <c r="M66" i="13"/>
  <c r="P66" i="13" s="1"/>
  <c r="K66" i="13"/>
  <c r="M70" i="13"/>
  <c r="P70" i="13" s="1"/>
  <c r="K70" i="13"/>
  <c r="M74" i="13"/>
  <c r="P74" i="13" s="1"/>
  <c r="K74" i="13"/>
  <c r="M78" i="13"/>
  <c r="P78" i="13" s="1"/>
  <c r="K78" i="13"/>
  <c r="M82" i="13"/>
  <c r="P82" i="13" s="1"/>
  <c r="K82" i="13"/>
  <c r="M86" i="13"/>
  <c r="P86" i="13" s="1"/>
  <c r="K86" i="13"/>
  <c r="M90" i="13"/>
  <c r="P90" i="13" s="1"/>
  <c r="K90" i="13"/>
  <c r="M94" i="13"/>
  <c r="P94" i="13" s="1"/>
  <c r="K94" i="13"/>
  <c r="M98" i="13"/>
  <c r="P98" i="13" s="1"/>
  <c r="K98" i="13"/>
  <c r="M17" i="14"/>
  <c r="P17" i="14" s="1"/>
  <c r="K17" i="14"/>
  <c r="M21" i="14"/>
  <c r="P21" i="14" s="1"/>
  <c r="K21" i="14"/>
  <c r="M25" i="14"/>
  <c r="P25" i="14" s="1"/>
  <c r="K25" i="14"/>
  <c r="M29" i="14"/>
  <c r="P29" i="14" s="1"/>
  <c r="K29" i="14"/>
  <c r="M33" i="14"/>
  <c r="P33" i="14" s="1"/>
  <c r="K33" i="14"/>
  <c r="K37" i="14"/>
  <c r="M37" i="14"/>
  <c r="P37" i="14" s="1"/>
  <c r="P49" i="12"/>
  <c r="M50" i="12"/>
  <c r="P50" i="12" s="1"/>
  <c r="M54" i="12"/>
  <c r="P54" i="12" s="1"/>
  <c r="P57" i="12"/>
  <c r="M58" i="12"/>
  <c r="P58" i="12" s="1"/>
  <c r="P61" i="12"/>
  <c r="M62" i="12"/>
  <c r="P62" i="12" s="1"/>
  <c r="P65" i="12"/>
  <c r="M66" i="12"/>
  <c r="P66" i="12" s="1"/>
  <c r="P75" i="12"/>
  <c r="P76" i="12"/>
  <c r="P79" i="12"/>
  <c r="P82" i="12"/>
  <c r="P85" i="12"/>
  <c r="P95" i="12"/>
  <c r="P96" i="12"/>
  <c r="P98" i="12"/>
  <c r="M102" i="12"/>
  <c r="P102" i="12" s="1"/>
  <c r="M16" i="13"/>
  <c r="P16" i="13" s="1"/>
  <c r="M20" i="13"/>
  <c r="P20" i="13" s="1"/>
  <c r="M24" i="13"/>
  <c r="P24" i="13" s="1"/>
  <c r="M28" i="13"/>
  <c r="P28" i="13" s="1"/>
  <c r="M32" i="13"/>
  <c r="P32" i="13" s="1"/>
  <c r="M36" i="13"/>
  <c r="P36" i="13" s="1"/>
  <c r="M40" i="13"/>
  <c r="P40" i="13" s="1"/>
  <c r="M44" i="13"/>
  <c r="P44" i="13" s="1"/>
  <c r="M48" i="13"/>
  <c r="P48" i="13" s="1"/>
  <c r="M52" i="13"/>
  <c r="P52" i="13" s="1"/>
  <c r="M56" i="13"/>
  <c r="P56" i="13" s="1"/>
  <c r="M60" i="13"/>
  <c r="P60" i="13" s="1"/>
  <c r="M64" i="13"/>
  <c r="P64" i="13" s="1"/>
  <c r="M68" i="13"/>
  <c r="P68" i="13" s="1"/>
  <c r="M72" i="13"/>
  <c r="P72" i="13" s="1"/>
  <c r="M76" i="13"/>
  <c r="P76" i="13" s="1"/>
  <c r="M80" i="13"/>
  <c r="P80" i="13" s="1"/>
  <c r="M84" i="13"/>
  <c r="P84" i="13" s="1"/>
  <c r="M88" i="13"/>
  <c r="P88" i="13" s="1"/>
  <c r="M92" i="13"/>
  <c r="P92" i="13" s="1"/>
  <c r="M96" i="13"/>
  <c r="P96" i="13" s="1"/>
  <c r="M15" i="14"/>
  <c r="P15" i="14" s="1"/>
  <c r="M19" i="14"/>
  <c r="P19" i="14" s="1"/>
  <c r="M23" i="14"/>
  <c r="P23" i="14" s="1"/>
  <c r="M27" i="14"/>
  <c r="P27" i="14" s="1"/>
  <c r="M31" i="14"/>
  <c r="P31" i="14" s="1"/>
  <c r="M35" i="14"/>
  <c r="P35" i="14" s="1"/>
  <c r="P38" i="14"/>
  <c r="M41" i="14"/>
  <c r="P41" i="14" s="1"/>
  <c r="P71" i="12"/>
  <c r="P78" i="12"/>
  <c r="P91" i="12"/>
  <c r="P15" i="13"/>
  <c r="P19" i="13"/>
  <c r="P23" i="13"/>
  <c r="P27" i="13"/>
  <c r="P31" i="13"/>
  <c r="P35" i="13"/>
  <c r="P39" i="13"/>
  <c r="P43" i="13"/>
  <c r="P47" i="13"/>
  <c r="P51" i="13"/>
  <c r="P55" i="13"/>
  <c r="P59" i="13"/>
  <c r="P63" i="13"/>
  <c r="P67" i="13"/>
  <c r="P71" i="13"/>
  <c r="P75" i="13"/>
  <c r="P79" i="13"/>
  <c r="P83" i="13"/>
  <c r="P87" i="13"/>
  <c r="P91" i="13"/>
  <c r="P95" i="13"/>
  <c r="P18" i="14"/>
  <c r="P22" i="14"/>
  <c r="P26" i="14"/>
  <c r="P30" i="14"/>
  <c r="P34" i="14"/>
  <c r="M70" i="12"/>
  <c r="P70" i="12" s="1"/>
  <c r="K72" i="12"/>
  <c r="P73" i="12"/>
  <c r="K77" i="12"/>
  <c r="K81" i="12"/>
  <c r="P87" i="12"/>
  <c r="P88" i="12"/>
  <c r="M90" i="12"/>
  <c r="P90" i="12" s="1"/>
  <c r="K92" i="12"/>
  <c r="P93" i="12"/>
  <c r="K97" i="12"/>
  <c r="K16" i="4"/>
  <c r="K20" i="4"/>
  <c r="P20" i="4"/>
  <c r="M26" i="4"/>
  <c r="P26" i="4" s="1"/>
  <c r="K27" i="4"/>
  <c r="M28" i="4"/>
  <c r="P28" i="4" s="1"/>
  <c r="P31" i="4"/>
  <c r="K34" i="4"/>
  <c r="P35" i="4"/>
  <c r="M37" i="4"/>
  <c r="P37" i="4" s="1"/>
  <c r="K40" i="4"/>
  <c r="P43" i="4"/>
  <c r="M44" i="4"/>
  <c r="P44" i="4" s="1"/>
  <c r="M56" i="4"/>
  <c r="P56" i="4" s="1"/>
  <c r="M58" i="4"/>
  <c r="P58" i="4" s="1"/>
  <c r="K59" i="4"/>
  <c r="M61" i="4"/>
  <c r="P61" i="4" s="1"/>
  <c r="M64" i="4"/>
  <c r="M74" i="4"/>
  <c r="P74" i="4" s="1"/>
  <c r="K75" i="4"/>
  <c r="M77" i="4"/>
  <c r="P77" i="4" s="1"/>
  <c r="M80" i="4"/>
  <c r="M88" i="4"/>
  <c r="P88" i="4" s="1"/>
  <c r="M90" i="4"/>
  <c r="P90" i="4" s="1"/>
  <c r="K91" i="4"/>
  <c r="M93" i="4"/>
  <c r="P93" i="4" s="1"/>
  <c r="M30" i="4"/>
  <c r="P30" i="4" s="1"/>
  <c r="P36" i="4"/>
  <c r="M42" i="4"/>
  <c r="P42" i="4" s="1"/>
  <c r="M45" i="4"/>
  <c r="P45" i="4" s="1"/>
  <c r="M49" i="4"/>
  <c r="P49" i="4" s="1"/>
  <c r="M53" i="4"/>
  <c r="P53" i="4" s="1"/>
  <c r="P55" i="4"/>
  <c r="K63" i="4"/>
  <c r="M65" i="4"/>
  <c r="P65" i="4" s="1"/>
  <c r="M69" i="4"/>
  <c r="P69" i="4" s="1"/>
  <c r="P71" i="4"/>
  <c r="P76" i="4"/>
  <c r="M81" i="4"/>
  <c r="P81" i="4" s="1"/>
  <c r="M85" i="4"/>
  <c r="P85" i="4" s="1"/>
  <c r="P87" i="4"/>
  <c r="P92" i="4"/>
  <c r="M25" i="4"/>
  <c r="P25" i="4" s="1"/>
  <c r="P48" i="4"/>
  <c r="M54" i="4"/>
  <c r="P54" i="4" s="1"/>
  <c r="P64" i="4"/>
  <c r="P80" i="4"/>
  <c r="P86" i="4"/>
  <c r="M16" i="14"/>
  <c r="P16" i="14" s="1"/>
  <c r="K18" i="14"/>
  <c r="M20" i="14"/>
  <c r="P20" i="14" s="1"/>
  <c r="K22" i="14"/>
  <c r="M24" i="14"/>
  <c r="P24" i="14" s="1"/>
  <c r="K26" i="14"/>
  <c r="M28" i="14"/>
  <c r="P28" i="14" s="1"/>
  <c r="K30" i="14"/>
  <c r="M32" i="14"/>
  <c r="P32" i="14" s="1"/>
  <c r="K34" i="14"/>
  <c r="M36" i="14"/>
  <c r="P36" i="14" s="1"/>
  <c r="K38" i="14"/>
  <c r="M40" i="14"/>
  <c r="P40" i="14" s="1"/>
  <c r="K15" i="13"/>
  <c r="M17" i="13"/>
  <c r="P17" i="13" s="1"/>
  <c r="K19" i="13"/>
  <c r="M21" i="13"/>
  <c r="P21" i="13" s="1"/>
  <c r="K23" i="13"/>
  <c r="M25" i="13"/>
  <c r="P25" i="13" s="1"/>
  <c r="K27" i="13"/>
  <c r="M29" i="13"/>
  <c r="P29" i="13" s="1"/>
  <c r="K31" i="13"/>
  <c r="M33" i="13"/>
  <c r="P33" i="13" s="1"/>
  <c r="K35" i="13"/>
  <c r="M37" i="13"/>
  <c r="P37" i="13" s="1"/>
  <c r="K39" i="13"/>
  <c r="M41" i="13"/>
  <c r="P41" i="13" s="1"/>
  <c r="K43" i="13"/>
  <c r="M45" i="13"/>
  <c r="P45" i="13" s="1"/>
  <c r="K47" i="13"/>
  <c r="M49" i="13"/>
  <c r="P49" i="13" s="1"/>
  <c r="K51" i="13"/>
  <c r="M53" i="13"/>
  <c r="P53" i="13" s="1"/>
  <c r="K55" i="13"/>
  <c r="M57" i="13"/>
  <c r="P57" i="13" s="1"/>
  <c r="K59" i="13"/>
  <c r="M61" i="13"/>
  <c r="P61" i="13" s="1"/>
  <c r="K63" i="13"/>
  <c r="M65" i="13"/>
  <c r="P65" i="13" s="1"/>
  <c r="K67" i="13"/>
  <c r="M69" i="13"/>
  <c r="P69" i="13" s="1"/>
  <c r="K71" i="13"/>
  <c r="M73" i="13"/>
  <c r="P73" i="13" s="1"/>
  <c r="K75" i="13"/>
  <c r="M77" i="13"/>
  <c r="P77" i="13" s="1"/>
  <c r="K79" i="13"/>
  <c r="M81" i="13"/>
  <c r="P81" i="13" s="1"/>
  <c r="K83" i="13"/>
  <c r="M85" i="13"/>
  <c r="P85" i="13" s="1"/>
  <c r="K87" i="13"/>
  <c r="M89" i="13"/>
  <c r="P89" i="13" s="1"/>
  <c r="K91" i="13"/>
  <c r="M93" i="13"/>
  <c r="P93" i="13" s="1"/>
  <c r="K95" i="13"/>
  <c r="M97" i="13"/>
  <c r="P97" i="13" s="1"/>
  <c r="K15" i="12"/>
  <c r="K19" i="12"/>
  <c r="K23" i="12"/>
  <c r="K27" i="12"/>
  <c r="K31" i="12"/>
  <c r="K35" i="12"/>
  <c r="K39" i="12"/>
  <c r="K43" i="12"/>
  <c r="K47" i="12"/>
  <c r="K51" i="12"/>
  <c r="K55" i="12"/>
  <c r="K59" i="12"/>
  <c r="K63" i="12"/>
  <c r="K67" i="12"/>
  <c r="M69" i="12"/>
  <c r="P69" i="12" s="1"/>
  <c r="K71" i="12"/>
  <c r="K75" i="12"/>
  <c r="K79" i="12"/>
  <c r="K83" i="12"/>
  <c r="K87" i="12"/>
  <c r="K91" i="12"/>
  <c r="K95" i="12"/>
  <c r="K99" i="12"/>
  <c r="K14" i="11"/>
  <c r="K18" i="11"/>
  <c r="K22" i="11"/>
  <c r="K26" i="11"/>
  <c r="K30" i="11"/>
  <c r="M15" i="15"/>
  <c r="P15" i="15" s="1"/>
  <c r="K17" i="15"/>
  <c r="M19" i="15"/>
  <c r="P19" i="15" s="1"/>
  <c r="K21" i="15"/>
  <c r="M23" i="15"/>
  <c r="P23" i="15" s="1"/>
  <c r="K25" i="15"/>
  <c r="M27" i="15"/>
  <c r="P27" i="15" s="1"/>
  <c r="K29" i="15"/>
  <c r="M31" i="15"/>
  <c r="P31" i="15" s="1"/>
  <c r="K33" i="15"/>
  <c r="M35" i="15"/>
  <c r="P35" i="15" s="1"/>
  <c r="K37" i="15"/>
  <c r="M39" i="15"/>
  <c r="P39" i="15" s="1"/>
  <c r="K41" i="15"/>
  <c r="M43" i="15"/>
  <c r="P43" i="15" s="1"/>
  <c r="K45" i="15"/>
  <c r="M47" i="15"/>
  <c r="P47" i="15" s="1"/>
  <c r="M25" i="10"/>
  <c r="P25" i="10" s="1"/>
  <c r="K25" i="10"/>
  <c r="M34" i="10"/>
  <c r="P34" i="10" s="1"/>
  <c r="K34" i="10"/>
  <c r="K46" i="10"/>
  <c r="K50" i="10"/>
  <c r="K14" i="10"/>
  <c r="M14" i="10"/>
  <c r="P14" i="10" s="1"/>
  <c r="K42" i="10"/>
  <c r="M20" i="10"/>
  <c r="P20" i="10" s="1"/>
  <c r="K20" i="10"/>
  <c r="M54" i="10"/>
  <c r="P54" i="10" s="1"/>
  <c r="K54" i="10"/>
  <c r="K30" i="10"/>
  <c r="M38" i="10"/>
  <c r="P38" i="10" s="1"/>
  <c r="K38" i="10"/>
  <c r="P16" i="10"/>
  <c r="P21" i="10"/>
  <c r="K16" i="10"/>
  <c r="P17" i="10"/>
  <c r="K21" i="10"/>
  <c r="P28" i="10"/>
  <c r="P31" i="10"/>
  <c r="P32" i="10"/>
  <c r="P35" i="10"/>
  <c r="P36" i="10"/>
  <c r="P39" i="10"/>
  <c r="P40" i="10"/>
  <c r="P44" i="10"/>
  <c r="P47" i="10"/>
  <c r="P48" i="10"/>
  <c r="P51" i="10"/>
  <c r="P52" i="10"/>
  <c r="P55" i="10"/>
  <c r="P56" i="10"/>
  <c r="K17" i="10"/>
  <c r="K28" i="10"/>
  <c r="P29" i="10"/>
  <c r="K32" i="10"/>
  <c r="P33" i="10"/>
  <c r="K36" i="10"/>
  <c r="K40" i="10"/>
  <c r="P41" i="10"/>
  <c r="K44" i="10"/>
  <c r="K48" i="10"/>
  <c r="K52" i="10"/>
  <c r="P53" i="10"/>
  <c r="K56" i="10"/>
  <c r="K15" i="10"/>
  <c r="K19" i="10"/>
  <c r="K23" i="10"/>
  <c r="K27" i="10"/>
  <c r="K31" i="10"/>
  <c r="K35" i="10"/>
  <c r="K39" i="10"/>
  <c r="K43" i="10"/>
  <c r="K47" i="10"/>
  <c r="K51" i="10"/>
  <c r="K55" i="10"/>
  <c r="K26" i="9"/>
  <c r="M26" i="9"/>
  <c r="P26" i="9" s="1"/>
  <c r="K42" i="9"/>
  <c r="M42" i="9"/>
  <c r="P42" i="9" s="1"/>
  <c r="K58" i="9"/>
  <c r="M58" i="9"/>
  <c r="P58" i="9" s="1"/>
  <c r="K78" i="9"/>
  <c r="M78" i="9"/>
  <c r="P78" i="9" s="1"/>
  <c r="P83" i="9"/>
  <c r="K94" i="9"/>
  <c r="M94" i="9"/>
  <c r="P94" i="9" s="1"/>
  <c r="P99" i="9"/>
  <c r="K110" i="9"/>
  <c r="M110" i="9"/>
  <c r="P110" i="9" s="1"/>
  <c r="K122" i="9"/>
  <c r="M122" i="9"/>
  <c r="P122" i="9" s="1"/>
  <c r="K14" i="9"/>
  <c r="M14" i="9"/>
  <c r="P14" i="9" s="1"/>
  <c r="K30" i="9"/>
  <c r="M30" i="9"/>
  <c r="P30" i="9" s="1"/>
  <c r="K46" i="9"/>
  <c r="M46" i="9"/>
  <c r="P46" i="9" s="1"/>
  <c r="K62" i="9"/>
  <c r="M62" i="9"/>
  <c r="P62" i="9" s="1"/>
  <c r="K82" i="9"/>
  <c r="M82" i="9"/>
  <c r="P82" i="9" s="1"/>
  <c r="P87" i="9"/>
  <c r="K98" i="9"/>
  <c r="M98" i="9"/>
  <c r="P98" i="9" s="1"/>
  <c r="P103" i="9"/>
  <c r="K18" i="9"/>
  <c r="M18" i="9"/>
  <c r="P18" i="9" s="1"/>
  <c r="K34" i="9"/>
  <c r="M34" i="9"/>
  <c r="P34" i="9" s="1"/>
  <c r="K50" i="9"/>
  <c r="M50" i="9"/>
  <c r="P50" i="9" s="1"/>
  <c r="K66" i="9"/>
  <c r="M66" i="9"/>
  <c r="P66" i="9" s="1"/>
  <c r="K86" i="9"/>
  <c r="M86" i="9"/>
  <c r="P86" i="9" s="1"/>
  <c r="K102" i="9"/>
  <c r="M102" i="9"/>
  <c r="P102" i="9" s="1"/>
  <c r="K22" i="9"/>
  <c r="M22" i="9"/>
  <c r="P22" i="9" s="1"/>
  <c r="K38" i="9"/>
  <c r="M38" i="9"/>
  <c r="P38" i="9" s="1"/>
  <c r="K54" i="9"/>
  <c r="M54" i="9"/>
  <c r="P54" i="9" s="1"/>
  <c r="K70" i="9"/>
  <c r="M70" i="9"/>
  <c r="P70" i="9" s="1"/>
  <c r="K74" i="9"/>
  <c r="M74" i="9"/>
  <c r="P74" i="9" s="1"/>
  <c r="K90" i="9"/>
  <c r="M90" i="9"/>
  <c r="P90" i="9" s="1"/>
  <c r="K106" i="9"/>
  <c r="M106" i="9"/>
  <c r="P106" i="9" s="1"/>
  <c r="K72" i="9"/>
  <c r="K76" i="9"/>
  <c r="K80" i="9"/>
  <c r="K84" i="9"/>
  <c r="K88" i="9"/>
  <c r="K92" i="9"/>
  <c r="K96" i="9"/>
  <c r="K100" i="9"/>
  <c r="K104" i="9"/>
  <c r="K108" i="9"/>
  <c r="K112" i="9"/>
  <c r="M114" i="9"/>
  <c r="P114" i="9" s="1"/>
  <c r="K116" i="9"/>
  <c r="M118" i="9"/>
  <c r="P118" i="9" s="1"/>
  <c r="K120" i="9"/>
  <c r="P14" i="8"/>
  <c r="P15" i="8"/>
  <c r="P18" i="8"/>
  <c r="P26" i="8"/>
  <c r="P46" i="8"/>
  <c r="P47" i="8"/>
  <c r="P91" i="8"/>
  <c r="P96" i="8"/>
  <c r="P99" i="8"/>
  <c r="P42" i="8"/>
  <c r="P102" i="8"/>
  <c r="P92" i="8"/>
  <c r="P100" i="8"/>
  <c r="K15" i="8"/>
  <c r="M17" i="8"/>
  <c r="P17" i="8" s="1"/>
  <c r="M21" i="8"/>
  <c r="P21" i="8" s="1"/>
  <c r="M25" i="8"/>
  <c r="P25" i="8" s="1"/>
  <c r="M29" i="8"/>
  <c r="P29" i="8" s="1"/>
  <c r="K31" i="8"/>
  <c r="M33" i="8"/>
  <c r="P33" i="8" s="1"/>
  <c r="K35" i="8"/>
  <c r="M37" i="8"/>
  <c r="P37" i="8" s="1"/>
  <c r="K47" i="8"/>
  <c r="K51" i="8"/>
  <c r="K55" i="8"/>
  <c r="M57" i="8"/>
  <c r="P57" i="8" s="1"/>
  <c r="K59" i="8"/>
  <c r="M61" i="8"/>
  <c r="P61" i="8" s="1"/>
  <c r="K63" i="8"/>
  <c r="M65" i="8"/>
  <c r="P65" i="8" s="1"/>
  <c r="K67" i="8"/>
  <c r="M69" i="8"/>
  <c r="P69" i="8" s="1"/>
  <c r="K71" i="8"/>
  <c r="M73" i="8"/>
  <c r="P73" i="8" s="1"/>
  <c r="K75" i="8"/>
  <c r="M77" i="8"/>
  <c r="P77" i="8" s="1"/>
  <c r="K79" i="8"/>
  <c r="M81" i="8"/>
  <c r="P81" i="8" s="1"/>
  <c r="K83" i="8"/>
  <c r="M85" i="8"/>
  <c r="P85" i="8" s="1"/>
  <c r="K87" i="8"/>
  <c r="M89" i="8"/>
  <c r="P89" i="8" s="1"/>
  <c r="K91" i="8"/>
  <c r="M93" i="8"/>
  <c r="P93" i="8" s="1"/>
  <c r="K95" i="8"/>
  <c r="M97" i="8"/>
  <c r="P97" i="8" s="1"/>
  <c r="K99" i="8"/>
  <c r="M101" i="8"/>
  <c r="P101" i="8" s="1"/>
  <c r="M105" i="8"/>
  <c r="P105" i="8" s="1"/>
  <c r="K14" i="8"/>
  <c r="M16" i="8"/>
  <c r="P16" i="8" s="1"/>
  <c r="K18" i="8"/>
  <c r="M20" i="8"/>
  <c r="P20" i="8" s="1"/>
  <c r="K22" i="8"/>
  <c r="M24" i="8"/>
  <c r="P24" i="8" s="1"/>
  <c r="K26" i="8"/>
  <c r="M28" i="8"/>
  <c r="P28" i="8" s="1"/>
  <c r="K30" i="8"/>
  <c r="M32" i="8"/>
  <c r="P32" i="8" s="1"/>
  <c r="K34" i="8"/>
  <c r="M36" i="8"/>
  <c r="P36" i="8" s="1"/>
  <c r="K38" i="8"/>
  <c r="M40" i="8"/>
  <c r="P40" i="8" s="1"/>
  <c r="K42" i="8"/>
  <c r="M44" i="8"/>
  <c r="P44" i="8" s="1"/>
  <c r="K46" i="8"/>
  <c r="M48" i="8"/>
  <c r="P48" i="8" s="1"/>
  <c r="K50" i="8"/>
  <c r="M52" i="8"/>
  <c r="P52" i="8" s="1"/>
  <c r="K54" i="8"/>
  <c r="M56" i="8"/>
  <c r="P56" i="8" s="1"/>
  <c r="K58" i="8"/>
  <c r="M60" i="8"/>
  <c r="P60" i="8" s="1"/>
  <c r="K62" i="8"/>
  <c r="M64" i="8"/>
  <c r="P64" i="8" s="1"/>
  <c r="K66" i="8"/>
  <c r="M68" i="8"/>
  <c r="P68" i="8" s="1"/>
  <c r="K70" i="8"/>
  <c r="M72" i="8"/>
  <c r="P72" i="8" s="1"/>
  <c r="K74" i="8"/>
  <c r="M76" i="8"/>
  <c r="P76" i="8" s="1"/>
  <c r="K78" i="8"/>
  <c r="M80" i="8"/>
  <c r="P80" i="8" s="1"/>
  <c r="K82" i="8"/>
  <c r="M84" i="8"/>
  <c r="P84" i="8" s="1"/>
  <c r="K86" i="8"/>
  <c r="M88" i="8"/>
  <c r="P88" i="8" s="1"/>
  <c r="M104" i="8"/>
  <c r="P104" i="8" s="1"/>
  <c r="P222" i="7"/>
  <c r="P249" i="7"/>
  <c r="P14" i="7"/>
  <c r="P18" i="7"/>
  <c r="P22" i="7"/>
  <c r="P26" i="7"/>
  <c r="P30" i="7"/>
  <c r="P34" i="7"/>
  <c r="P38" i="7"/>
  <c r="P42" i="7"/>
  <c r="P46" i="7"/>
  <c r="P50" i="7"/>
  <c r="P54" i="7"/>
  <c r="P56" i="7"/>
  <c r="P64" i="7"/>
  <c r="P72" i="7"/>
  <c r="P80" i="7"/>
  <c r="P88" i="7"/>
  <c r="P96" i="7"/>
  <c r="M102" i="7"/>
  <c r="P102" i="7" s="1"/>
  <c r="K104" i="7"/>
  <c r="M110" i="7"/>
  <c r="P110" i="7" s="1"/>
  <c r="K112" i="7"/>
  <c r="M118" i="7"/>
  <c r="P118" i="7" s="1"/>
  <c r="K120" i="7"/>
  <c r="M126" i="7"/>
  <c r="P126" i="7" s="1"/>
  <c r="K128" i="7"/>
  <c r="K147" i="7"/>
  <c r="K149" i="7"/>
  <c r="P158" i="7"/>
  <c r="M159" i="7"/>
  <c r="P159" i="7" s="1"/>
  <c r="P161" i="7"/>
  <c r="K166" i="7"/>
  <c r="K169" i="7"/>
  <c r="P170" i="7"/>
  <c r="K174" i="7"/>
  <c r="M176" i="7"/>
  <c r="P176" i="7" s="1"/>
  <c r="K177" i="7"/>
  <c r="P178" i="7"/>
  <c r="M179" i="7"/>
  <c r="P179" i="7" s="1"/>
  <c r="K186" i="7"/>
  <c r="K191" i="7"/>
  <c r="K194" i="7"/>
  <c r="K197" i="7"/>
  <c r="P205" i="7"/>
  <c r="M207" i="7"/>
  <c r="P207" i="7" s="1"/>
  <c r="K209" i="7"/>
  <c r="P210" i="7"/>
  <c r="M212" i="7"/>
  <c r="P212" i="7" s="1"/>
  <c r="K213" i="7"/>
  <c r="P214" i="7"/>
  <c r="M224" i="7"/>
  <c r="P224" i="7" s="1"/>
  <c r="K225" i="7"/>
  <c r="M231" i="7"/>
  <c r="P231" i="7" s="1"/>
  <c r="K234" i="7"/>
  <c r="M235" i="7"/>
  <c r="P235" i="7" s="1"/>
  <c r="M239" i="7"/>
  <c r="P239" i="7" s="1"/>
  <c r="M251" i="7"/>
  <c r="P251" i="7" s="1"/>
  <c r="K253" i="7"/>
  <c r="P253" i="7"/>
  <c r="M258" i="7"/>
  <c r="P258" i="7" s="1"/>
  <c r="M261" i="7"/>
  <c r="M267" i="7"/>
  <c r="P267" i="7" s="1"/>
  <c r="K56" i="7"/>
  <c r="M62" i="7"/>
  <c r="P62" i="7" s="1"/>
  <c r="K64" i="7"/>
  <c r="M70" i="7"/>
  <c r="P70" i="7" s="1"/>
  <c r="K72" i="7"/>
  <c r="M78" i="7"/>
  <c r="P78" i="7" s="1"/>
  <c r="K80" i="7"/>
  <c r="M86" i="7"/>
  <c r="P86" i="7" s="1"/>
  <c r="K88" i="7"/>
  <c r="M94" i="7"/>
  <c r="P94" i="7" s="1"/>
  <c r="K96" i="7"/>
  <c r="M98" i="7"/>
  <c r="P98" i="7" s="1"/>
  <c r="M134" i="7"/>
  <c r="P134" i="7" s="1"/>
  <c r="K150" i="7"/>
  <c r="K153" i="7"/>
  <c r="M160" i="7"/>
  <c r="P160" i="7" s="1"/>
  <c r="K198" i="7"/>
  <c r="P199" i="7"/>
  <c r="K201" i="7"/>
  <c r="M204" i="7"/>
  <c r="P204" i="7" s="1"/>
  <c r="K210" i="7"/>
  <c r="K214" i="7"/>
  <c r="P226" i="7"/>
  <c r="P230" i="7"/>
  <c r="M236" i="7"/>
  <c r="P236" i="7" s="1"/>
  <c r="M240" i="7"/>
  <c r="P240" i="7" s="1"/>
  <c r="M243" i="7"/>
  <c r="P243" i="7" s="1"/>
  <c r="M255" i="7"/>
  <c r="P255" i="7" s="1"/>
  <c r="P257" i="7"/>
  <c r="M262" i="7"/>
  <c r="P262" i="7" s="1"/>
  <c r="M106" i="7"/>
  <c r="P106" i="7" s="1"/>
  <c r="P114" i="7"/>
  <c r="M122" i="7"/>
  <c r="P122" i="7" s="1"/>
  <c r="K137" i="7"/>
  <c r="M144" i="7"/>
  <c r="P144" i="7" s="1"/>
  <c r="K154" i="7"/>
  <c r="K202" i="7"/>
  <c r="M223" i="7"/>
  <c r="P223" i="7" s="1"/>
  <c r="P259" i="7"/>
  <c r="P261" i="7"/>
  <c r="M63" i="7"/>
  <c r="P63" i="7" s="1"/>
  <c r="K63" i="7"/>
  <c r="M79" i="7"/>
  <c r="P79" i="7" s="1"/>
  <c r="K79" i="7"/>
  <c r="M95" i="7"/>
  <c r="P95" i="7" s="1"/>
  <c r="K95" i="7"/>
  <c r="M99" i="7"/>
  <c r="P99" i="7" s="1"/>
  <c r="K99" i="7"/>
  <c r="M103" i="7"/>
  <c r="P103" i="7" s="1"/>
  <c r="K103" i="7"/>
  <c r="M119" i="7"/>
  <c r="P119" i="7" s="1"/>
  <c r="K119" i="7"/>
  <c r="K168" i="7"/>
  <c r="M168" i="7"/>
  <c r="P168" i="7" s="1"/>
  <c r="M173" i="7"/>
  <c r="P173" i="7" s="1"/>
  <c r="K173" i="7"/>
  <c r="K208" i="7"/>
  <c r="M208" i="7"/>
  <c r="P208" i="7" s="1"/>
  <c r="K232" i="7"/>
  <c r="M232" i="7"/>
  <c r="P232" i="7" s="1"/>
  <c r="M252" i="7"/>
  <c r="P252" i="7" s="1"/>
  <c r="K252" i="7"/>
  <c r="K14" i="7"/>
  <c r="M16" i="7"/>
  <c r="P16" i="7" s="1"/>
  <c r="K18" i="7"/>
  <c r="M20" i="7"/>
  <c r="P20" i="7" s="1"/>
  <c r="K22" i="7"/>
  <c r="M24" i="7"/>
  <c r="P24" i="7" s="1"/>
  <c r="K26" i="7"/>
  <c r="M28" i="7"/>
  <c r="P28" i="7" s="1"/>
  <c r="K30" i="7"/>
  <c r="M32" i="7"/>
  <c r="P32" i="7" s="1"/>
  <c r="K34" i="7"/>
  <c r="M36" i="7"/>
  <c r="P36" i="7" s="1"/>
  <c r="K38" i="7"/>
  <c r="M40" i="7"/>
  <c r="P40" i="7" s="1"/>
  <c r="K42" i="7"/>
  <c r="M44" i="7"/>
  <c r="P44" i="7" s="1"/>
  <c r="K46" i="7"/>
  <c r="M48" i="7"/>
  <c r="P48" i="7" s="1"/>
  <c r="K50" i="7"/>
  <c r="M52" i="7"/>
  <c r="P52" i="7" s="1"/>
  <c r="K54" i="7"/>
  <c r="M59" i="7"/>
  <c r="P59" i="7" s="1"/>
  <c r="K59" i="7"/>
  <c r="M75" i="7"/>
  <c r="P75" i="7" s="1"/>
  <c r="K75" i="7"/>
  <c r="M91" i="7"/>
  <c r="P91" i="7" s="1"/>
  <c r="K91" i="7"/>
  <c r="M115" i="7"/>
  <c r="P115" i="7" s="1"/>
  <c r="K115" i="7"/>
  <c r="M135" i="7"/>
  <c r="P135" i="7" s="1"/>
  <c r="K135" i="7"/>
  <c r="K152" i="7"/>
  <c r="M152" i="7"/>
  <c r="P152" i="7" s="1"/>
  <c r="M157" i="7"/>
  <c r="P157" i="7" s="1"/>
  <c r="K157" i="7"/>
  <c r="K200" i="7"/>
  <c r="M200" i="7"/>
  <c r="P200" i="7" s="1"/>
  <c r="M237" i="7"/>
  <c r="P237" i="7" s="1"/>
  <c r="K237" i="7"/>
  <c r="M55" i="7"/>
  <c r="P55" i="7" s="1"/>
  <c r="K55" i="7"/>
  <c r="M71" i="7"/>
  <c r="P71" i="7" s="1"/>
  <c r="K71" i="7"/>
  <c r="M87" i="7"/>
  <c r="P87" i="7" s="1"/>
  <c r="K87" i="7"/>
  <c r="M111" i="7"/>
  <c r="P111" i="7" s="1"/>
  <c r="K111" i="7"/>
  <c r="M127" i="7"/>
  <c r="P127" i="7" s="1"/>
  <c r="K127" i="7"/>
  <c r="M131" i="7"/>
  <c r="P131" i="7" s="1"/>
  <c r="K131" i="7"/>
  <c r="M67" i="7"/>
  <c r="P67" i="7" s="1"/>
  <c r="K67" i="7"/>
  <c r="M83" i="7"/>
  <c r="P83" i="7" s="1"/>
  <c r="K83" i="7"/>
  <c r="M107" i="7"/>
  <c r="P107" i="7" s="1"/>
  <c r="K107" i="7"/>
  <c r="M123" i="7"/>
  <c r="P123" i="7" s="1"/>
  <c r="K123" i="7"/>
  <c r="M138" i="7"/>
  <c r="P138" i="7" s="1"/>
  <c r="K138" i="7"/>
  <c r="K184" i="7"/>
  <c r="M184" i="7"/>
  <c r="P184" i="7" s="1"/>
  <c r="M189" i="7"/>
  <c r="P189" i="7" s="1"/>
  <c r="K189" i="7"/>
  <c r="K216" i="7"/>
  <c r="M216" i="7"/>
  <c r="P216" i="7" s="1"/>
  <c r="M221" i="7"/>
  <c r="P221" i="7" s="1"/>
  <c r="K221" i="7"/>
  <c r="M57" i="7"/>
  <c r="P57" i="7" s="1"/>
  <c r="M61" i="7"/>
  <c r="P61" i="7" s="1"/>
  <c r="M65" i="7"/>
  <c r="P65" i="7" s="1"/>
  <c r="M69" i="7"/>
  <c r="P69" i="7" s="1"/>
  <c r="M73" i="7"/>
  <c r="P73" i="7" s="1"/>
  <c r="M77" i="7"/>
  <c r="P77" i="7" s="1"/>
  <c r="M81" i="7"/>
  <c r="P81" i="7" s="1"/>
  <c r="M85" i="7"/>
  <c r="P85" i="7" s="1"/>
  <c r="M89" i="7"/>
  <c r="P89" i="7" s="1"/>
  <c r="M93" i="7"/>
  <c r="P93" i="7" s="1"/>
  <c r="M101" i="7"/>
  <c r="P101" i="7" s="1"/>
  <c r="M105" i="7"/>
  <c r="P105" i="7" s="1"/>
  <c r="M109" i="7"/>
  <c r="P109" i="7" s="1"/>
  <c r="M113" i="7"/>
  <c r="P113" i="7" s="1"/>
  <c r="M117" i="7"/>
  <c r="P117" i="7" s="1"/>
  <c r="M121" i="7"/>
  <c r="P121" i="7" s="1"/>
  <c r="M125" i="7"/>
  <c r="P125" i="7" s="1"/>
  <c r="M129" i="7"/>
  <c r="P129" i="7" s="1"/>
  <c r="M133" i="7"/>
  <c r="P133" i="7" s="1"/>
  <c r="P153" i="7"/>
  <c r="M156" i="7"/>
  <c r="P156" i="7" s="1"/>
  <c r="P169" i="7"/>
  <c r="M172" i="7"/>
  <c r="P172" i="7" s="1"/>
  <c r="P185" i="7"/>
  <c r="M188" i="7"/>
  <c r="P188" i="7" s="1"/>
  <c r="P201" i="7"/>
  <c r="P209" i="7"/>
  <c r="P217" i="7"/>
  <c r="M220" i="7"/>
  <c r="P220" i="7" s="1"/>
  <c r="P233" i="7"/>
  <c r="M256" i="7"/>
  <c r="P256" i="7" s="1"/>
  <c r="K256" i="7"/>
  <c r="K142" i="7"/>
  <c r="K217" i="7"/>
  <c r="P229" i="7"/>
  <c r="K233" i="7"/>
  <c r="M260" i="7"/>
  <c r="P260" i="7" s="1"/>
  <c r="K260" i="7"/>
  <c r="M140" i="7"/>
  <c r="P140" i="7" s="1"/>
  <c r="P148" i="7"/>
  <c r="P164" i="7"/>
  <c r="P180" i="7"/>
  <c r="M196" i="7"/>
  <c r="P196" i="7" s="1"/>
  <c r="M228" i="7"/>
  <c r="P228" i="7" s="1"/>
  <c r="K229" i="7"/>
  <c r="P244" i="7"/>
  <c r="K245" i="7"/>
  <c r="M248" i="7"/>
  <c r="P248" i="7" s="1"/>
  <c r="K248" i="7"/>
  <c r="M264" i="7"/>
  <c r="P264" i="7" s="1"/>
  <c r="K264" i="7"/>
  <c r="P16" i="6"/>
  <c r="P20" i="6"/>
  <c r="P32" i="6"/>
  <c r="P36" i="6"/>
  <c r="P40" i="6"/>
  <c r="P41" i="6"/>
  <c r="P15" i="6"/>
  <c r="P23" i="6"/>
  <c r="P35" i="6"/>
  <c r="P39" i="6"/>
  <c r="K41" i="6"/>
  <c r="M14" i="6"/>
  <c r="P14" i="6" s="1"/>
  <c r="K16" i="6"/>
  <c r="M18" i="6"/>
  <c r="P18" i="6" s="1"/>
  <c r="K20" i="6"/>
  <c r="M22" i="6"/>
  <c r="P22" i="6" s="1"/>
  <c r="K24" i="6"/>
  <c r="K28" i="6"/>
  <c r="M30" i="6"/>
  <c r="P30" i="6" s="1"/>
  <c r="K32" i="6"/>
  <c r="M34" i="6"/>
  <c r="P34" i="6" s="1"/>
  <c r="K36" i="6"/>
  <c r="K40" i="6"/>
  <c r="K15" i="5"/>
  <c r="M17" i="5"/>
  <c r="P17" i="5" s="1"/>
  <c r="K19" i="5"/>
  <c r="M21" i="5"/>
  <c r="P21" i="5" s="1"/>
  <c r="K23" i="5"/>
  <c r="M25" i="5"/>
  <c r="P25" i="5" s="1"/>
  <c r="K27" i="5"/>
  <c r="M29" i="5"/>
  <c r="P29" i="5" s="1"/>
  <c r="K31" i="5"/>
  <c r="M33" i="5"/>
  <c r="P33" i="5" s="1"/>
  <c r="K35" i="5"/>
  <c r="M37" i="5"/>
  <c r="P37" i="5" s="1"/>
  <c r="K39" i="5"/>
  <c r="M41" i="5"/>
  <c r="P41" i="5" s="1"/>
  <c r="K43" i="5"/>
  <c r="M45" i="5"/>
  <c r="P45" i="5" s="1"/>
  <c r="K22" i="4"/>
  <c r="K38" i="4"/>
  <c r="K55" i="4"/>
  <c r="P67" i="4"/>
  <c r="K19" i="4"/>
  <c r="M29" i="4"/>
  <c r="P29" i="4" s="1"/>
  <c r="K35" i="4"/>
  <c r="P47" i="4"/>
  <c r="M50" i="4"/>
  <c r="P50" i="4" s="1"/>
  <c r="K51" i="4"/>
  <c r="P63" i="4"/>
  <c r="M66" i="4"/>
  <c r="P66" i="4" s="1"/>
  <c r="K67" i="4"/>
  <c r="M82" i="4"/>
  <c r="P82" i="4" s="1"/>
  <c r="K83" i="4"/>
  <c r="K15" i="4"/>
  <c r="K31" i="4"/>
  <c r="P51" i="4"/>
  <c r="K71" i="4"/>
  <c r="P83" i="4"/>
  <c r="K87" i="4"/>
  <c r="M17" i="4"/>
  <c r="P17" i="4" s="1"/>
  <c r="K23" i="4"/>
  <c r="M33" i="4"/>
  <c r="P33" i="4" s="1"/>
  <c r="K39" i="4"/>
  <c r="M46" i="4"/>
  <c r="P46" i="4" s="1"/>
  <c r="K47" i="4"/>
  <c r="M62" i="4"/>
  <c r="P62" i="4" s="1"/>
  <c r="M78" i="4"/>
  <c r="P78" i="4" s="1"/>
  <c r="K35" i="3"/>
  <c r="K31" i="3"/>
  <c r="M29" i="3"/>
  <c r="P29" i="3" s="1"/>
  <c r="K27" i="3"/>
  <c r="M25" i="3"/>
  <c r="P25" i="3" s="1"/>
  <c r="K23" i="3"/>
  <c r="M21" i="3"/>
  <c r="P21" i="3" s="1"/>
  <c r="K19" i="3"/>
  <c r="M17" i="3"/>
  <c r="P17" i="3" s="1"/>
  <c r="L33" i="6" l="1"/>
  <c r="O33" i="6"/>
  <c r="N33" i="6"/>
  <c r="M33" i="6"/>
  <c r="P33" i="6" l="1"/>
  <c r="N24" i="6"/>
  <c r="L24" i="6"/>
  <c r="O24" i="6"/>
  <c r="M24" i="6"/>
  <c r="O26" i="6"/>
  <c r="N26" i="6"/>
  <c r="L26" i="6"/>
  <c r="M26" i="6"/>
  <c r="P26" i="6" l="1"/>
  <c r="P24" i="6"/>
  <c r="N28" i="6"/>
  <c r="L28" i="6"/>
  <c r="O28" i="6"/>
  <c r="M28" i="6"/>
  <c r="P28" i="6" l="1"/>
  <c r="E57" i="10"/>
  <c r="E49" i="10"/>
  <c r="E46" i="10"/>
  <c r="E45" i="10"/>
  <c r="E43" i="10"/>
  <c r="E42" i="10"/>
  <c r="E30" i="10"/>
  <c r="E27" i="10"/>
  <c r="E26" i="10"/>
  <c r="E24" i="10"/>
  <c r="E23" i="10"/>
  <c r="O23" i="10" l="1"/>
  <c r="N23" i="10"/>
  <c r="L23" i="10"/>
  <c r="M23" i="10"/>
  <c r="P23" i="10" s="1"/>
  <c r="L30" i="10"/>
  <c r="O30" i="10"/>
  <c r="N30" i="10"/>
  <c r="M30" i="10"/>
  <c r="P30" i="10" s="1"/>
  <c r="L46" i="10"/>
  <c r="O46" i="10"/>
  <c r="N46" i="10"/>
  <c r="M46" i="10"/>
  <c r="P46" i="10" s="1"/>
  <c r="O24" i="10"/>
  <c r="N24" i="10"/>
  <c r="L24" i="10"/>
  <c r="M24" i="10"/>
  <c r="P24" i="10" s="1"/>
  <c r="L42" i="10"/>
  <c r="O42" i="10"/>
  <c r="N42" i="10"/>
  <c r="M42" i="10"/>
  <c r="P42" i="10" s="1"/>
  <c r="E50" i="10"/>
  <c r="O49" i="10"/>
  <c r="N49" i="10"/>
  <c r="G23" i="2" s="1"/>
  <c r="L49" i="10"/>
  <c r="M49" i="10"/>
  <c r="L26" i="10"/>
  <c r="O26" i="10"/>
  <c r="N26" i="10"/>
  <c r="M26" i="10"/>
  <c r="L43" i="10"/>
  <c r="O43" i="10"/>
  <c r="N43" i="10"/>
  <c r="M43" i="10"/>
  <c r="O57" i="10"/>
  <c r="L57" i="10"/>
  <c r="N57" i="10"/>
  <c r="M57" i="10"/>
  <c r="L27" i="10"/>
  <c r="O27" i="10"/>
  <c r="N27" i="10"/>
  <c r="M27" i="10"/>
  <c r="O45" i="10"/>
  <c r="N45" i="10"/>
  <c r="L45" i="10"/>
  <c r="M45" i="10"/>
  <c r="P45" i="10" l="1"/>
  <c r="P27" i="10"/>
  <c r="P57" i="10"/>
  <c r="P43" i="10"/>
  <c r="P26" i="10"/>
  <c r="P49" i="10"/>
  <c r="L50" i="10"/>
  <c r="O50" i="10"/>
  <c r="N50" i="10"/>
  <c r="M50" i="10"/>
  <c r="P50" i="10" l="1"/>
  <c r="C50" i="5" l="1"/>
  <c r="C55" i="5"/>
  <c r="C58" i="5"/>
  <c r="E36" i="3"/>
  <c r="E34" i="3"/>
  <c r="E33" i="3"/>
  <c r="L36" i="3" l="1"/>
  <c r="O36" i="3"/>
  <c r="N36" i="3"/>
  <c r="M36" i="3"/>
  <c r="P36" i="3" s="1"/>
  <c r="E37" i="3"/>
  <c r="L33" i="3"/>
  <c r="O33" i="3"/>
  <c r="N33" i="3"/>
  <c r="M33" i="3"/>
  <c r="N34" i="3"/>
  <c r="O34" i="3"/>
  <c r="L34" i="3"/>
  <c r="M34" i="3"/>
  <c r="L42" i="6"/>
  <c r="O42" i="6"/>
  <c r="N42" i="6"/>
  <c r="M42" i="6"/>
  <c r="O43" i="6"/>
  <c r="N43" i="6"/>
  <c r="M43" i="6"/>
  <c r="P43" i="6" s="1"/>
  <c r="L43" i="6"/>
  <c r="L29" i="6"/>
  <c r="O29" i="6"/>
  <c r="N29" i="6"/>
  <c r="M29" i="6"/>
  <c r="L25" i="6"/>
  <c r="O25" i="6"/>
  <c r="N25" i="6"/>
  <c r="M25" i="6"/>
  <c r="O38" i="6"/>
  <c r="N38" i="6"/>
  <c r="L38" i="6"/>
  <c r="M38" i="6"/>
  <c r="N27" i="6"/>
  <c r="M27" i="6"/>
  <c r="L27" i="6"/>
  <c r="O27" i="6"/>
  <c r="C45" i="14"/>
  <c r="P38" i="6" l="1"/>
  <c r="P25" i="6"/>
  <c r="P29" i="6"/>
  <c r="P42" i="6"/>
  <c r="P34" i="3"/>
  <c r="P33" i="3"/>
  <c r="L37" i="3"/>
  <c r="N37" i="3"/>
  <c r="O37" i="3"/>
  <c r="M37" i="3"/>
  <c r="P27" i="6"/>
  <c r="L42" i="14"/>
  <c r="N42" i="14"/>
  <c r="P37" i="3" l="1"/>
  <c r="P42" i="14"/>
  <c r="O42" i="14"/>
  <c r="M42" i="14"/>
  <c r="C23" i="2" l="1"/>
  <c r="C24" i="2"/>
  <c r="C60" i="15"/>
  <c r="C57" i="15"/>
  <c r="C52" i="15"/>
  <c r="C22" i="2"/>
  <c r="M49" i="15" l="1"/>
  <c r="F23" i="2" s="1"/>
  <c r="N49" i="15"/>
  <c r="L49" i="15"/>
  <c r="I23" i="2" s="1"/>
  <c r="O49" i="15"/>
  <c r="H23" i="2" s="1"/>
  <c r="P49" i="15" l="1"/>
  <c r="E23" i="2" s="1"/>
  <c r="N9" i="15" l="1"/>
  <c r="O106" i="8" l="1"/>
  <c r="N106" i="8"/>
  <c r="M106" i="8"/>
  <c r="L106" i="8"/>
  <c r="P106" i="8" l="1"/>
  <c r="P44" i="6" l="1"/>
  <c r="P47" i="5"/>
  <c r="C15" i="2" l="1"/>
  <c r="C55" i="6" l="1"/>
  <c r="C52" i="6"/>
  <c r="C47" i="6"/>
  <c r="C279" i="7"/>
  <c r="C276" i="7"/>
  <c r="C271" i="7"/>
  <c r="C117" i="8"/>
  <c r="C114" i="8"/>
  <c r="C109" i="8"/>
  <c r="C134" i="9"/>
  <c r="C131" i="9"/>
  <c r="C126" i="9"/>
  <c r="C69" i="10"/>
  <c r="C66" i="10"/>
  <c r="C61" i="10"/>
  <c r="C45" i="11"/>
  <c r="C42" i="11"/>
  <c r="C37" i="11"/>
  <c r="C114" i="12"/>
  <c r="C111" i="12"/>
  <c r="C106" i="12"/>
  <c r="C110" i="13"/>
  <c r="C107" i="13"/>
  <c r="C102" i="13"/>
  <c r="C53" i="14"/>
  <c r="C50" i="14"/>
  <c r="C105" i="4"/>
  <c r="C102" i="4"/>
  <c r="C97" i="4"/>
  <c r="C49" i="3"/>
  <c r="C46" i="3"/>
  <c r="C41" i="3"/>
  <c r="A38" i="2"/>
  <c r="A48" i="14" l="1"/>
  <c r="P10" i="14" s="1"/>
  <c r="A53" i="5"/>
  <c r="P10" i="5"/>
  <c r="A55" i="15"/>
  <c r="P10" i="15" s="1"/>
  <c r="A44" i="3"/>
  <c r="P10" i="3" s="1"/>
  <c r="A109" i="12"/>
  <c r="P10" i="12" s="1"/>
  <c r="A64" i="10"/>
  <c r="P10" i="10" s="1"/>
  <c r="A112" i="8"/>
  <c r="P10" i="8" s="1"/>
  <c r="A50" i="6"/>
  <c r="P10" i="6" s="1"/>
  <c r="A100" i="4"/>
  <c r="P10" i="4" s="1"/>
  <c r="A105" i="13"/>
  <c r="P10" i="13" s="1"/>
  <c r="A40" i="11"/>
  <c r="P10" i="11" s="1"/>
  <c r="A129" i="9"/>
  <c r="P10" i="9" s="1"/>
  <c r="A274" i="7"/>
  <c r="P10" i="7" s="1"/>
  <c r="C25" i="2"/>
  <c r="D9" i="2"/>
  <c r="D8" i="15" s="1"/>
  <c r="D8" i="2"/>
  <c r="D7" i="15" s="1"/>
  <c r="D7" i="2"/>
  <c r="D6" i="15" s="1"/>
  <c r="D6" i="2"/>
  <c r="D5" i="15" s="1"/>
  <c r="D7" i="14" l="1"/>
  <c r="D7" i="13"/>
  <c r="D7" i="12"/>
  <c r="D7" i="11"/>
  <c r="D7" i="10"/>
  <c r="D7" i="9"/>
  <c r="D7" i="8"/>
  <c r="D7" i="7"/>
  <c r="D7" i="6"/>
  <c r="D7" i="5"/>
  <c r="D7" i="4"/>
  <c r="D8" i="14"/>
  <c r="D8" i="13"/>
  <c r="D8" i="12"/>
  <c r="D8" i="11"/>
  <c r="D8" i="10"/>
  <c r="D8" i="9"/>
  <c r="D8" i="8"/>
  <c r="D8" i="7"/>
  <c r="D8" i="6"/>
  <c r="D8" i="5"/>
  <c r="D8" i="4"/>
  <c r="D5" i="14"/>
  <c r="D5" i="13"/>
  <c r="D5" i="12"/>
  <c r="D5" i="11"/>
  <c r="D5" i="10"/>
  <c r="D5" i="9"/>
  <c r="D5" i="8"/>
  <c r="D5" i="7"/>
  <c r="D5" i="6"/>
  <c r="D5" i="5"/>
  <c r="D5" i="4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C27" i="2"/>
  <c r="C26" i="2"/>
  <c r="C21" i="2"/>
  <c r="C20" i="2"/>
  <c r="C19" i="2"/>
  <c r="C18" i="2"/>
  <c r="C17" i="2"/>
  <c r="C16" i="2"/>
  <c r="N47" i="5" l="1"/>
  <c r="G17" i="2" s="1"/>
  <c r="L47" i="5"/>
  <c r="I17" i="2" s="1"/>
  <c r="N94" i="4"/>
  <c r="G16" i="2" s="1"/>
  <c r="L94" i="4"/>
  <c r="I16" i="2" s="1"/>
  <c r="L99" i="13" l="1"/>
  <c r="I26" i="2" s="1"/>
  <c r="I27" i="2"/>
  <c r="G27" i="2"/>
  <c r="N44" i="6"/>
  <c r="G18" i="2" s="1"/>
  <c r="N99" i="13"/>
  <c r="G26" i="2" s="1"/>
  <c r="L44" i="6"/>
  <c r="I18" i="2" s="1"/>
  <c r="N34" i="11"/>
  <c r="G24" i="2" s="1"/>
  <c r="N268" i="7"/>
  <c r="G19" i="2" s="1"/>
  <c r="L268" i="7"/>
  <c r="I19" i="2" s="1"/>
  <c r="G20" i="2"/>
  <c r="L123" i="9"/>
  <c r="I21" i="2" s="1"/>
  <c r="L58" i="10"/>
  <c r="I22" i="2" s="1"/>
  <c r="N103" i="12"/>
  <c r="G25" i="2" s="1"/>
  <c r="L103" i="12"/>
  <c r="I25" i="2" s="1"/>
  <c r="N123" i="9"/>
  <c r="G21" i="2" s="1"/>
  <c r="N58" i="10"/>
  <c r="G22" i="2" s="1"/>
  <c r="I20" i="2"/>
  <c r="L34" i="11"/>
  <c r="I24" i="2" s="1"/>
  <c r="M268" i="7"/>
  <c r="F19" i="2" s="1"/>
  <c r="M123" i="9"/>
  <c r="F21" i="2" s="1"/>
  <c r="M44" i="6"/>
  <c r="F18" i="2" s="1"/>
  <c r="M47" i="5"/>
  <c r="F17" i="2" s="1"/>
  <c r="F20" i="2"/>
  <c r="M94" i="4"/>
  <c r="F16" i="2" s="1"/>
  <c r="M58" i="10" l="1"/>
  <c r="F22" i="2" s="1"/>
  <c r="M103" i="12"/>
  <c r="F25" i="2" s="1"/>
  <c r="M34" i="11"/>
  <c r="F24" i="2" s="1"/>
  <c r="F27" i="2"/>
  <c r="M99" i="13"/>
  <c r="F26" i="2" s="1"/>
  <c r="O268" i="7"/>
  <c r="H19" i="2" s="1"/>
  <c r="P94" i="4"/>
  <c r="E16" i="2" s="1"/>
  <c r="O94" i="4"/>
  <c r="H16" i="2" s="1"/>
  <c r="O58" i="10"/>
  <c r="H22" i="2" s="1"/>
  <c r="P58" i="10"/>
  <c r="E22" i="2" s="1"/>
  <c r="H20" i="2"/>
  <c r="N9" i="8"/>
  <c r="O44" i="6"/>
  <c r="H18" i="2" s="1"/>
  <c r="O47" i="5"/>
  <c r="H17" i="2" s="1"/>
  <c r="E17" i="2"/>
  <c r="P268" i="7"/>
  <c r="E19" i="2" s="1"/>
  <c r="N9" i="6"/>
  <c r="N9" i="4" l="1"/>
  <c r="O123" i="9"/>
  <c r="H21" i="2" s="1"/>
  <c r="H27" i="2"/>
  <c r="O34" i="11"/>
  <c r="H24" i="2" s="1"/>
  <c r="P123" i="9"/>
  <c r="N9" i="9" s="1"/>
  <c r="O103" i="12"/>
  <c r="H25" i="2" s="1"/>
  <c r="P103" i="12"/>
  <c r="N9" i="12" s="1"/>
  <c r="N9" i="14"/>
  <c r="O99" i="13"/>
  <c r="H26" i="2" s="1"/>
  <c r="E18" i="2"/>
  <c r="N9" i="5"/>
  <c r="P34" i="11"/>
  <c r="E24" i="2" s="1"/>
  <c r="P99" i="13"/>
  <c r="N9" i="13" s="1"/>
  <c r="N9" i="10"/>
  <c r="N9" i="7"/>
  <c r="E20" i="2"/>
  <c r="E21" i="2" l="1"/>
  <c r="E25" i="2"/>
  <c r="E27" i="2"/>
  <c r="N9" i="11"/>
  <c r="E26" i="2"/>
  <c r="N14" i="3" l="1"/>
  <c r="N38" i="3" s="1"/>
  <c r="M14" i="3"/>
  <c r="L14" i="3"/>
  <c r="O14" i="3" l="1"/>
  <c r="L38" i="3"/>
  <c r="P14" i="3" l="1"/>
  <c r="O38" i="3"/>
  <c r="G15" i="2"/>
  <c r="I15" i="2"/>
  <c r="M38" i="3"/>
  <c r="P38" i="3" l="1"/>
  <c r="F15" i="2"/>
  <c r="H15" i="2" l="1"/>
  <c r="N9" i="3"/>
  <c r="E15" i="2"/>
  <c r="A23" i="2" l="1"/>
  <c r="B23" i="2" s="1"/>
  <c r="A24" i="2"/>
  <c r="A27" i="2"/>
  <c r="E28" i="2"/>
  <c r="E31" i="2" s="1"/>
  <c r="A25" i="2"/>
  <c r="A26" i="2"/>
  <c r="A15" i="2"/>
  <c r="D1" i="3" s="1"/>
  <c r="A17" i="2"/>
  <c r="A16" i="2"/>
  <c r="A19" i="2"/>
  <c r="A22" i="2"/>
  <c r="A18" i="2"/>
  <c r="A20" i="2"/>
  <c r="A21" i="2"/>
  <c r="I28" i="2"/>
  <c r="H28" i="2"/>
  <c r="G28" i="2"/>
  <c r="F28" i="2"/>
  <c r="B15" i="2" l="1"/>
  <c r="D1" i="14"/>
  <c r="B27" i="2"/>
  <c r="B25" i="2"/>
  <c r="D1" i="12"/>
  <c r="D1" i="13"/>
  <c r="B26" i="2"/>
  <c r="B24" i="2"/>
  <c r="D1" i="11"/>
  <c r="B22" i="2"/>
  <c r="D1" i="15"/>
  <c r="D1" i="10"/>
  <c r="B21" i="2"/>
  <c r="D1" i="9"/>
  <c r="B20" i="2"/>
  <c r="D1" i="8"/>
  <c r="D1" i="6"/>
  <c r="B18" i="2"/>
  <c r="B19" i="2"/>
  <c r="D1" i="7"/>
  <c r="D1" i="4"/>
  <c r="B16" i="2"/>
  <c r="B17" i="2"/>
  <c r="D1" i="5"/>
  <c r="D11" i="2"/>
  <c r="E29" i="2"/>
  <c r="E30" i="2" s="1"/>
  <c r="E32" i="2" l="1"/>
  <c r="C19" i="1" s="1"/>
  <c r="D10" i="2" l="1"/>
  <c r="C26" i="1"/>
  <c r="C28" i="1" s="1"/>
</calcChain>
</file>

<file path=xl/sharedStrings.xml><?xml version="1.0" encoding="utf-8"?>
<sst xmlns="http://schemas.openxmlformats.org/spreadsheetml/2006/main" count="2804" uniqueCount="640">
  <si>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</si>
  <si>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</si>
  <si>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</si>
  <si>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</si>
  <si>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</si>
  <si>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</si>
  <si>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</si>
  <si>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</si>
  <si>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</si>
  <si>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</si>
  <si>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</si>
  <si>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</si>
  <si>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</si>
  <si>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</si>
  <si>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</si>
  <si>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</si>
  <si>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</si>
  <si>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</si>
  <si>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</si>
  <si>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</si>
  <si>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</si>
  <si>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</si>
  <si>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</si>
  <si>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</si>
  <si>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</si>
  <si>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</si>
  <si>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</si>
  <si>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</si>
  <si>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</si>
  <si>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</si>
  <si>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</si>
  <si>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</si>
  <si>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</si>
  <si>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</si>
  <si>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</si>
  <si>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</si>
  <si>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</si>
  <si>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</si>
  <si>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</si>
  <si>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</si>
  <si>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</si>
  <si>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</si>
  <si>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</si>
  <si>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</si>
  <si>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</si>
  <si>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</si>
  <si>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</si>
  <si>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</si>
  <si>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</si>
  <si>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</si>
  <si>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</si>
  <si>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</si>
  <si>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</si>
  <si>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</si>
  <si>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</si>
  <si>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</si>
  <si>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ENERGOEFEKTIVITĀTES PAAUGSTINĀŠANA DAUDZDZĪVOKĻU DZĪVOJAMAI ĒKAI</t>
  </si>
  <si>
    <t>ENERGOEFEKTIVITĀTES PAAUGSTINĀŠANA 
DAUDZDZĪVOKĻU DZĪVOJAMAI ĒKAI</t>
  </si>
  <si>
    <t>BŪVLAUKUMA SAGATAVOŠANA UN UZTURĒŠANA</t>
  </si>
  <si>
    <t>1. BŪVLAUKUMA SAGATAVOŠANA</t>
  </si>
  <si>
    <t>Līgumcena</t>
  </si>
  <si>
    <t>Pagaidu žoga ar vārtiem montāža, demontāža</t>
  </si>
  <si>
    <t>tek.m</t>
  </si>
  <si>
    <t>Bio tualetes montāža, demontāža</t>
  </si>
  <si>
    <t>gab</t>
  </si>
  <si>
    <t>Moduļa tipa konteinera montāža, demontāža</t>
  </si>
  <si>
    <t>Būvtāfeles montāža</t>
  </si>
  <si>
    <t>Ugunsdzēsības stenda izveide</t>
  </si>
  <si>
    <t>kompl</t>
  </si>
  <si>
    <t>Pagaidu EL sadalnes montāža</t>
  </si>
  <si>
    <t>Pagaidu EL prožektoru montāža</t>
  </si>
  <si>
    <t>Pagaidu ūdensvada ierīkošana</t>
  </si>
  <si>
    <t>Beramo materiālu noliktavas izveide</t>
  </si>
  <si>
    <t>m2</t>
  </si>
  <si>
    <t>Pagaidu jumtiņu virs ieejam izveide</t>
  </si>
  <si>
    <t>Būvniecības sastatņu ar sietu montāža un demontāža</t>
  </si>
  <si>
    <t>Citi būvlaukuma izveides darbi</t>
  </si>
  <si>
    <t>2. BŪVLAUKUMA UZTURĒŠANA</t>
  </si>
  <si>
    <t>Bio tualetes apkalpošana 4 reizes mēnesi un noma</t>
  </si>
  <si>
    <t>Modula tipa konteinera noma</t>
  </si>
  <si>
    <t>Pagaidu žoga ar vārtiem noma</t>
  </si>
  <si>
    <t>Sastatņu noma</t>
  </si>
  <si>
    <t>Elektrības izmaksas</t>
  </si>
  <si>
    <t>Būvgružu konteineru izvešanas un utilizācijas izmaksas</t>
  </si>
  <si>
    <t>DEMONTĀŽAS DARBI</t>
  </si>
  <si>
    <t>Citi demontāžas darbi</t>
  </si>
  <si>
    <t>cilv/st</t>
  </si>
  <si>
    <t>Būvgružu savākšana, iekraušana, izvešana un utilizācija</t>
  </si>
  <si>
    <t>m3</t>
  </si>
  <si>
    <t>PAGRABA STĀVA SILTINĀŠANAS DARBI</t>
  </si>
  <si>
    <t>l</t>
  </si>
  <si>
    <t>Siltumizolācijas montāža uz pagraba griestiem, 100 mm</t>
  </si>
  <si>
    <t>kg</t>
  </si>
  <si>
    <t>Siltumizolācijas armēšana (armējošā java izlīdzināma un atstājama ka nobeiguma slānis)</t>
  </si>
  <si>
    <t>Stiklašķiedras siets 160g/m2</t>
  </si>
  <si>
    <t>Siltumizolācijas montāža, 150 mm</t>
  </si>
  <si>
    <t>Palīgmateriāli un palīgdarbi</t>
  </si>
  <si>
    <t>LOGI UN DURVIS</t>
  </si>
  <si>
    <t>FASĀDES APDARE</t>
  </si>
  <si>
    <t>Ārsienas plaknes līdzināšana, slāņa biezums līdz 5 mm (ja nepieciešams)</t>
  </si>
  <si>
    <t>Cementa - kaļķu apmetums Ceresit ZKP (vai ekvivalents)</t>
  </si>
  <si>
    <t xml:space="preserve"> kg</t>
  </si>
  <si>
    <t>Vates tablete dībeļa priekšā</t>
  </si>
  <si>
    <t>Siltumizolācijas armēšana</t>
  </si>
  <si>
    <t>Stūris ēku siltināšanai</t>
  </si>
  <si>
    <t>Siltumizolācijas papildus armēšana. I.kategorija</t>
  </si>
  <si>
    <t>Dekoratīvā apmetuma ierīkošana</t>
  </si>
  <si>
    <t>Palīgmateriāli</t>
  </si>
  <si>
    <t>Stiprinājumi un palīgmateriāli</t>
  </si>
  <si>
    <t>Putupolistirola tablete dībeļa priekšā</t>
  </si>
  <si>
    <t>COKOLA APDARE</t>
  </si>
  <si>
    <t>Uzziežama bitumena mastikas vertikāla hidroizolācija</t>
  </si>
  <si>
    <t>Siltumizolācijas montāža, 100 mm</t>
  </si>
  <si>
    <t>Poliuretāna līme Ceresit CT 84 (vai ekvivalents)</t>
  </si>
  <si>
    <t>balons</t>
  </si>
  <si>
    <t>Līmjava</t>
  </si>
  <si>
    <t>LABIEKARTOŠANAS DARBI</t>
  </si>
  <si>
    <t>Betona bruģakmens "Prizma", 60 mm</t>
  </si>
  <si>
    <t>Ietves apmales 80*200*1000 mm</t>
  </si>
  <si>
    <t>Apbetonējums apmalei</t>
  </si>
  <si>
    <t>Melnzeme</t>
  </si>
  <si>
    <t>APKURE</t>
  </si>
  <si>
    <t>1. APKURE</t>
  </si>
  <si>
    <t>Vecās sistēmas demontāža</t>
  </si>
  <si>
    <t>objekts</t>
  </si>
  <si>
    <t>Siltumizolācijas fasondaļas</t>
  </si>
  <si>
    <t>Kompensātori</t>
  </si>
  <si>
    <t>Nekustīgie balsti</t>
  </si>
  <si>
    <t>Montāžas komplekts</t>
  </si>
  <si>
    <t xml:space="preserve">Radiatoru vietas uzlabošana (špaktelēšana, krāsošana) </t>
  </si>
  <si>
    <t>Individuālais siltuma sadalītājs (alokātors)</t>
  </si>
  <si>
    <t>Siltuma sadalītāja datu savācējs</t>
  </si>
  <si>
    <t>Apkures sistēmas palaišanu un ieregulēšanu</t>
  </si>
  <si>
    <t>Armatūras marķēšana</t>
  </si>
  <si>
    <t>Pieslēgums SM</t>
  </si>
  <si>
    <t>ZIBENSAIZSARDZĪBA</t>
  </si>
  <si>
    <t>1. ZIBENSAIZSARDZĪBA. DARBS</t>
  </si>
  <si>
    <t>Palīgmateriālu montāža</t>
  </si>
  <si>
    <t>2. ZIBENSAIZSARDZĪBA. MATERIĀLI</t>
  </si>
  <si>
    <t>Stieples turētājs pa sienu, jumtu</t>
  </si>
  <si>
    <t>Mērījumu klemme stieple/stieple</t>
  </si>
  <si>
    <t>Palīgmateriāli, neuzskaitītie materiāli</t>
  </si>
  <si>
    <t>Drošības zīmes ar montāžu uz pagaidu žoga</t>
  </si>
  <si>
    <t>Visiem pagraba stāvā esošajiem koka šķūņiem sienas augšpusi nozāģet aptuveni par 20 cm</t>
  </si>
  <si>
    <t>Visus, pie pagraba griestiem esošos kabeļus, pārcelt uz projektējamās griestu siltumizolācijas virsmu, uzstādot jaunus stiprinājumus</t>
  </si>
  <si>
    <t>Griestu plaknes līdzināšana, slāņa biezums līdz 5 mm (ja nepieciešams)</t>
  </si>
  <si>
    <t>Stūris ēku siltināšanai (ārējais un iekšējais)</t>
  </si>
  <si>
    <t>vietas</t>
  </si>
  <si>
    <t>Krāsa ārdarbiem</t>
  </si>
  <si>
    <t>Noņemt esošo, atslāņojušo apmetumu</t>
  </si>
  <si>
    <t>Lēzena akmens vates pāreja</t>
  </si>
  <si>
    <t>Bitumena mastika</t>
  </si>
  <si>
    <t>Gāze</t>
  </si>
  <si>
    <t>bal</t>
  </si>
  <si>
    <t xml:space="preserve">Grunts Ceresit CT 17 (vai ekvivalents) </t>
  </si>
  <si>
    <t>JUMTA REMONTS</t>
  </si>
  <si>
    <t>Skrūves</t>
  </si>
  <si>
    <t>Skārda nosegdetaļu montāža</t>
  </si>
  <si>
    <t>Logu apdare no ārpuses</t>
  </si>
  <si>
    <t>Loga pielaiduma profila ar sietu montāža</t>
  </si>
  <si>
    <t>Stūra profils ar lāseni un armējošo sietu ar montāžu</t>
  </si>
  <si>
    <t>Ārējo stūra profila montāža</t>
  </si>
  <si>
    <t>Tvaika necaurlaidīga lentas montāža</t>
  </si>
  <si>
    <t>Fasādes izolācijas tapa ar Metāla naglu, 220 mm</t>
  </si>
  <si>
    <t>Sienas plaknes līdzināšana, slāņa biezums līdz 5 mm (ja nepieciešams)</t>
  </si>
  <si>
    <t>Stūris ēku siltināšanai (ārējais un  iekšējais)</t>
  </si>
  <si>
    <t>Tvaika izolācijas ieklāšana uz bēniņu grīdas</t>
  </si>
  <si>
    <t>PVC tvaika izolācija</t>
  </si>
  <si>
    <t>Antiseptizētas koka brusas 50*200 mm</t>
  </si>
  <si>
    <t>Antiseptizētas koka brusas 50*100 mm</t>
  </si>
  <si>
    <t>Antiseptizētas koka dēļi 30*100 mm</t>
  </si>
  <si>
    <t>Stiprinājumi (naglas, skrūves)</t>
  </si>
  <si>
    <t>Palīgmateriāli (ruberoids, utt.)</t>
  </si>
  <si>
    <t>Koka laipas ar platumu 1200 mm izbūve</t>
  </si>
  <si>
    <t>Vilkmes pārbaude, skursteņslauķa pakalpojumi</t>
  </si>
  <si>
    <t>BĒNIŅU SILTINĀŠANA</t>
  </si>
  <si>
    <t>1. BRUĢĒŠANAS DARBI. APMALE</t>
  </si>
  <si>
    <t>Bruģēšanas darbi, apmales platums 600 mm</t>
  </si>
  <si>
    <t>Sīkšķembas, 2-8mm, slānis 30 mm</t>
  </si>
  <si>
    <t>Šķembas, 16-45mm, 250 mm</t>
  </si>
  <si>
    <t>Smilts, 800-1000 mm</t>
  </si>
  <si>
    <t>Dalīta kabeļu aizsargcaurules, d.110 mm, iestrāde zem bruģa seguma</t>
  </si>
  <si>
    <t>Elektrokabeļa marķējuma lentas montāža</t>
  </si>
  <si>
    <t>Tērauda presējama  caurule - apkurei, Fe, d42- 42x1,5</t>
  </si>
  <si>
    <t>Tērauda presējama  caurule - apkurei, Fe, d54- 54x1,5</t>
  </si>
  <si>
    <t>Tērauda presējama pāreja, Fe, 18/15</t>
  </si>
  <si>
    <t>Tērauda presējama pāreja, Fe, 22/15</t>
  </si>
  <si>
    <t>Tērauda presējama pāreja, Fe, 22/18</t>
  </si>
  <si>
    <t>Tērauda presējama pāreja, Fe, 28/15</t>
  </si>
  <si>
    <t>Tērauda presējama pāreja, Fe, 28/18</t>
  </si>
  <si>
    <t>Tērauda presējama pāreja, Fe, 28/22</t>
  </si>
  <si>
    <t>Tērauda presējama pāreja, Fe, 42/35</t>
  </si>
  <si>
    <t>Tērauda presējama pāreja, Fe, 54/42</t>
  </si>
  <si>
    <t>Izlaides ventilis ar gala vāku, Dn15</t>
  </si>
  <si>
    <t>PVC pārklājums</t>
  </si>
  <si>
    <t xml:space="preserve">Apkures  hidrauliskās pārbaude un sistēmas skalošana </t>
  </si>
  <si>
    <t>Mērījumu klemmes stieple/stieple montāža</t>
  </si>
  <si>
    <t>Mātera iela 23/25, Jelgava, ēkas kad. apz. 0900 001 0126 001</t>
  </si>
  <si>
    <t>Esošo koku aizsardzības pasākumi</t>
  </si>
  <si>
    <t>Esošo dekoratīvo stādijumu aizsardzības pasākumi</t>
  </si>
  <si>
    <t>1. DEMONTĀŽAS DARBI ASĪS A--E. AR-1</t>
  </si>
  <si>
    <t>Pagraba logu ar aizpildījumu demontāža (poz.1)</t>
  </si>
  <si>
    <t>Logu palodžu demontāža (poz.2)</t>
  </si>
  <si>
    <t>Ķieģēļu izvirzijumu zem palodzem nogriešana (poz.3)</t>
  </si>
  <si>
    <t>Bēniņu logu demontāža (poz.4)</t>
  </si>
  <si>
    <t>Vēja kastes dēļu demontāža (poz.5)</t>
  </si>
  <si>
    <t>Putnu barotavas demontāža, nodošana īpašniekam, vai utilizācija ja īpašnieks atsakās (poz.6)</t>
  </si>
  <si>
    <t>Puķu podu turētāja demontāža, nodošana īpašniekam, vai utilizācija ja īpašnieks atsakās (poz.7)</t>
  </si>
  <si>
    <t>Esošās apmales no sadrupuša betona seguma demontāža (poz.8)</t>
  </si>
  <si>
    <t>Esošo koka logu demontāža (poz.9)</t>
  </si>
  <si>
    <t>Cokola apmetuma nokalšana (poz.10)</t>
  </si>
  <si>
    <t>Dekoratīvās malas - skārda apšuvuma rūpīga demontāža (poz.11)</t>
  </si>
  <si>
    <t>Esošā bruģakmens seguma apmales rūpīga demontāža asīs A-C (poz.13)</t>
  </si>
  <si>
    <t>Esošo PVC durvju demontāža (poz.14)</t>
  </si>
  <si>
    <t>2. DEMONTĀŽAS DARBI ASĪS E--A. AR-1</t>
  </si>
  <si>
    <t>Esošo koka logu demontāža (poz.1)</t>
  </si>
  <si>
    <t>Kondicioniera iekārtas rūpīga demontāža, ja nepieciešams, saskaņojot ar iekārtas īpašnieku, nodrošināt nepārtrauktu iekārtas darbību (poz.6)</t>
  </si>
  <si>
    <t>Esošās apmales no sadrupuša betona seguma demontāža (poz.7)</t>
  </si>
  <si>
    <t>Dekoratīvās apdares  plāksnes uz fasādes rūpīga demontāža, pēc darbu pabeigšanas paredzēts montēt atpakaļ, izmantojot speciālus stiprinājumus (poz.8)</t>
  </si>
  <si>
    <t>Esošās plāksnes  uz fasādes rūpīga demontāža, nodošana Pasūtītājam,  pēc darbu pabeigšanas paredzēts montēt atpakaļ, izmantojot speciālus stiprinājumus (poz.9)</t>
  </si>
  <si>
    <t>3. DEMONTĀŽAS DARBI ASĪS 1--4. AR-2</t>
  </si>
  <si>
    <t>Esošās apmales no sadrupuša betona seguma un bruģakmens apmales demontāža (poz.4)</t>
  </si>
  <si>
    <t>Ventilācijas restes  demontāža (poz.5)</t>
  </si>
  <si>
    <t>Satelītantenas rūpīga demontāža un pārcelšana uz jumtu, paredzot kabeļa (15-25 m) pagarināšanu un jaunus stiprinājumus (poz.6)</t>
  </si>
  <si>
    <t>Esošo koka logu demontāža (poz.7)</t>
  </si>
  <si>
    <t>Lietus ūdens teknu un noteku demontāža (poz.8)</t>
  </si>
  <si>
    <t>Ēkas karoga turētāja rūpīga demontāža, attīrīšana no rūsas, pārkrāsošana ar pretkorozijas krāsu, toni precizējot vēlāk,  un montāža atpakaļ virs projektēmās fasādes, paredzot jaunus stiprinājumus, nepieciešamības gadījuma remonts (poz.9)</t>
  </si>
  <si>
    <t>Ēkas adreses plāksnītes rūpīga demontāža un montāža atpakaļ virs projektēmās fasādes, paredzot jaunus stiprinājumus, nepieciešamības gadījuma remonts (poz.10)</t>
  </si>
  <si>
    <t>Lieveņa apgaismes ķermeņu rūpīga demontāža, nodošana Pasūtītājam, pēc darbu pabeigšanas montēt atpakaļ, paredzot jaunus stiprinājumus un kabeļu pagarināšanu (poz.11)</t>
  </si>
  <si>
    <t>Kondicioniera iekārtas rūpīga demontāža, ja nepieciešams, saskaņojot ar iekārtas īpašnieku, nodrošināt nepārtrauktu iekārtas darbību (poz.12)</t>
  </si>
  <si>
    <t>Puķu podu turētāja demontāža, nodošana īpašniekam, vai utilizācija ja īpašnieks atsakās (poz.13)</t>
  </si>
  <si>
    <t>Reklāmas  rāmja konstrukcijas rūpīga demontāža un montāža atpakaļ virs projektēmās fasādes, paredzot jaunus stiprinājumus, nepieciešamības gadījuma remonts (poz.14)</t>
  </si>
  <si>
    <t>Reklāmas  plāksnes rūpīga demontāža un montāža atpakaļ virs projektēmās fasādes, paredzot jaunus stiprinājumus (poz.15)</t>
  </si>
  <si>
    <t>Ķieģēļu izvirzijumu starp logiem nogriešana (poz.16),  1 komplekts starp diviem logiem</t>
  </si>
  <si>
    <t>Esošo jumta margu demontāža (poz.17)</t>
  </si>
  <si>
    <t>Cokola apmetuma nokalšana (poz.18) vietās, kur tas atslaņojās</t>
  </si>
  <si>
    <t>Jumta seguma demontāža (poz.19)</t>
  </si>
  <si>
    <t>Jumta seguma utilizācija (poz.19)</t>
  </si>
  <si>
    <t>Ķieģeļu ventilācijas kanālu virs jumta seguma demontāža (poz.20)</t>
  </si>
  <si>
    <t>Esošo ventilācijas atvērumus cokolā aizpildīšana ar putupolistirolu (poz.21)</t>
  </si>
  <si>
    <t>Dekoratīvās apdares  plāksnes uz fasādes rūpīga demontāža, pēc darbu pabeigšanas paredzēts montēt atpakaļ, izmantojot speciālus stiprinājumus (poz.22)</t>
  </si>
  <si>
    <t>Dekoratīvās malas - skārda apšuvuma rūpīga demontāža (poz.23)</t>
  </si>
  <si>
    <t>4. DEMONTĀŽAS DARBI ASĪS 4--1. AR-3</t>
  </si>
  <si>
    <t>Esošās apmales no sadrupuša betona segum demontāža (poz.4)</t>
  </si>
  <si>
    <t>Ķieģēļu izvirzijumu starp logiem nogriešana (poz.6),  1 komplekts starp diviem logiem</t>
  </si>
  <si>
    <t>Kondicioniera iekārtas rūpīga demontāža, ja nepieciešams, saskaņojot ar iekārtas īpašnieku, nodrošināt nepārtrauktu iekārtas darbību (poz.9)</t>
  </si>
  <si>
    <t>Apgaismes ķermeņu rūpīga demontāža, nodošana Pasūtītājam, pēc darbu pabeigšanas montēt atpakaļ, paredzot jaunus stiprinājumus un kabeļu pagarināšanu (poz.10)</t>
  </si>
  <si>
    <t>Jumta seguma demontāža (poz.13)</t>
  </si>
  <si>
    <t>Jumta seguma utilizācija (poz.13)</t>
  </si>
  <si>
    <t>Ķieģeļu ventilācijas kanālu virs jumta seguma demontāža (poz.214)</t>
  </si>
  <si>
    <t>Ieejas mezgla mūra demontāža (poz.15)</t>
  </si>
  <si>
    <t>Esošo ārdurvju demontāža (poz.16)</t>
  </si>
  <si>
    <t>Esošo vējtvera durvju demontāža (poz.17)</t>
  </si>
  <si>
    <t>Esošo durvju uz pagrabu demontāža (poz.18)</t>
  </si>
  <si>
    <t>Esošā asfaltseguma izgriezt pie fasādes 800 mm platumā (poz.19)</t>
  </si>
  <si>
    <t>Esošo ventilācijas atvērumus cokolā aizpildīšana ar putupolistirolu (poz.20)</t>
  </si>
  <si>
    <t>Ugunsdzēšības kāpņu attīrīšana, gruntēšana un krāsošana. L=14700 mm (poz.12)</t>
  </si>
  <si>
    <t>Lieveņa jumta esošo slāņu un apšuvumu demontāža (poz.12)</t>
  </si>
  <si>
    <t>1. SAGATAVOŠANAS DARBI. AR-7</t>
  </si>
  <si>
    <t>Būvgružu savākšana pēc celtniecības darbu pabeigšanas, iekraušana, izvešana un utilizācija</t>
  </si>
  <si>
    <t>2. PAGRABA GRIESTU SILTINĀŠANA. AR-7</t>
  </si>
  <si>
    <t>Griestu betona virsmas attīrīšana no atlipušajiem betona gabaliem, stiegrojuma attīrīšāna no rūsas (apmēram 15% mo griestu kopējās platības)</t>
  </si>
  <si>
    <t>Stiegrojuma aizsargslāņa atjaunošana</t>
  </si>
  <si>
    <t>3. PAGRABA SIENAS KĀPŅU TELPĀ SILTINĀŠANA. AR-7</t>
  </si>
  <si>
    <t>Siltumizolācijas montāža, 50 mm</t>
  </si>
  <si>
    <t>Līmjava Ceresit CT 190 vai ekvivalents</t>
  </si>
  <si>
    <t>Fasādes izolācijas tapa ar metāla naglu</t>
  </si>
  <si>
    <t>Akmens vate ROCKWOOL FRONTROCK S,  (lambda=0.037 W/mK), 50 mm, vai ekvivalents</t>
  </si>
  <si>
    <t>Līmjava Ceresit CT 87 vai ekvivalents</t>
  </si>
  <si>
    <t>Grunts Baumit PremiumPrimer vai ekvivalents</t>
  </si>
  <si>
    <t>Grunts Ceresit CT 17 vai ekvivalents</t>
  </si>
  <si>
    <t>Cementa - kaļķu apmetums Ceresit ZKP vai ekvivalents</t>
  </si>
  <si>
    <t>Līmjava CERESIT CT 83 vai ekvivalents</t>
  </si>
  <si>
    <t>Dībeļi Ejot H4 eco vai ekvivalents</t>
  </si>
  <si>
    <t>Līmjava CERESIT CT 85 Flex vai ekvivalents</t>
  </si>
  <si>
    <t>Putupolistirols EPS 150, 100 mm, (lambda=0.034W/mK)</t>
  </si>
  <si>
    <t>1. LOGU PIEGĀDE UN MONTĀŽA. AR-32</t>
  </si>
  <si>
    <t>Logs L-1 ar piegādi un montāžu, 1450*1400 mm, PVC rāmis ar stikla paketi, Uw=1.25W/(m2*K), balta/balta, atverams/atgāžams, veramājā daļa ir uzstādīta ventilācijas sistēma Gealan Gecco 3</t>
  </si>
  <si>
    <t>Logs L-2 ar piegādi un montāžu, 1450*1400 mm, PVC rāmis ar stikla paketi, Uw=1.25W/(m2*K), balta/balta, atverams/atgāžams, veramājā daļa ir uzstādīta ventilācijas sistēma Gealan Gecco 3</t>
  </si>
  <si>
    <t>Logs L-3 ar piegādi un montāžu, 1450*1400 mm, PVC rāmis ar stikla paketi, Uw=1.25W/(m2*K), balta/balta, atverams/atgāžams, veramājā daļa ir uzstādīta ventilācijas sistēma Gealan Gecco 3</t>
  </si>
  <si>
    <t>Logs L-4 ar piegādi un montāžu, 2050*1400 mm, PVC rāmis ar stikla paketi, Uw=1.25W/(m2*K), balta/balta, atverams/atgāžams, veramājā daļa ir uzstādīta ventilācijas sistēma Gealan Gecco 3</t>
  </si>
  <si>
    <t>Logs L-5 ar piegādi un montāžu, 2050*1400 mm, PVC rāmis ar stikla paketi, Uw=1.25W/(m2*K), balta/balta, atverams/atgāžams, veramājā daļa ir uzstādīta ventilācijas sistēma Gealan Gecco 3</t>
  </si>
  <si>
    <t>Logs L-7 ar piegādi un montāžu, 1200*500 mm, PVC rāmis ar stikla paketi, Uw=1.25W/(m2*K), balta/balta, atverams/atgāžams, puse loga neverama ar PVC aizpildījumu, kurā iemontēta regulējama 200*200 mm PVC reste</t>
  </si>
  <si>
    <t>Logs L-8 ar piegādi un montāžu, 500*500 mm,  ar PVC aizpildījumu, kurā iemontēta regulējama 200*200 mm PVC reste</t>
  </si>
  <si>
    <t>Esošajos logos veramājā daļa uzstādīt dabīgas ventilācijas sistēmu Gealan Gecco 3</t>
  </si>
  <si>
    <t>Iekšējo PVC palodžu piegāde un montāža</t>
  </si>
  <si>
    <t>Ārējo skārda palodžu piegāde un montāža</t>
  </si>
  <si>
    <t>Logu ailu apdares darbi no iekšpuses</t>
  </si>
  <si>
    <t>2. ĀRDURVJU PIEGĀDE UN MONTĀŽA. AR-33, AR-23</t>
  </si>
  <si>
    <t>Durvju ailu apdares darbi no iekšpuses</t>
  </si>
  <si>
    <t>Metāla leņķdzelzs, 100*100 mm, enkurots pamata konstrukcijā</t>
  </si>
  <si>
    <t>Piebetonējums, izlīdzinošais slānis pēc durvju montāžas</t>
  </si>
  <si>
    <t>durvis</t>
  </si>
  <si>
    <t>Hidroizolācija - divas kārtas ruberoida bitumena mastikā</t>
  </si>
  <si>
    <t>Elastīgs hermetiķis</t>
  </si>
  <si>
    <t>3. DURVJU PIEGĀDE UN MONTĀŽA. AR-33</t>
  </si>
  <si>
    <t>Logs L-6 ar piegādi un montāžu, 1500*580 mm, PVC rāmis ar stikla paketi, Uw=1.25W/(m2*K), balta/balta, neverams</t>
  </si>
  <si>
    <t>Tvaika necaurlaidīga lenta montāža (tai skaitā durvīm)</t>
  </si>
  <si>
    <t>Difūzijas lentas montāža (tai skaitā durvīm)</t>
  </si>
  <si>
    <t>1. FASĀDE ASĪS A--E. AR-4</t>
  </si>
  <si>
    <t xml:space="preserve">Plaisu aizdare ar montāžas un remonta javu CERESIT CX20 </t>
  </si>
  <si>
    <t>2. FASĀDE ASĪS E--A. AR-4</t>
  </si>
  <si>
    <t>3. FASĀDE ASĪS 1--4. AR-5</t>
  </si>
  <si>
    <t>PVC  ventilācijas restes d.125 mm montāža</t>
  </si>
  <si>
    <t>Lietus kanalizācijas pieslēgumu pārcelt 200-250 mm tālāk no cokola daļas</t>
  </si>
  <si>
    <t>4. FASĀDE ASĪS 4--1. AR-6</t>
  </si>
  <si>
    <t>Atjaunot stiegrojuma aizsargslāni pirms siltināšanas darbiem pārsedzei</t>
  </si>
  <si>
    <t>Esošā EL kabeļa pārcelšana uz atjaunoto fasādi, saglabajot esošo novietojumu</t>
  </si>
  <si>
    <t>ENSTO S70 distances naglas komplektā ar 300 mm garām dībeļnaglām</t>
  </si>
  <si>
    <t>Esošā EL kabeļa ar sensoru pārcelšana uz atjaunoto fasādi, saglabajot esošo novietojumu</t>
  </si>
  <si>
    <t>5.  SIENAS MŪRĒŠANA.      ŠĶĒLUMS 7--7.       AR--20. POZ.16--16.4</t>
  </si>
  <si>
    <t>Jaunās sienas mūrēšana  no gāzbetona blokiem</t>
  </si>
  <si>
    <t>Gāzbetonu bloks, 200 mm</t>
  </si>
  <si>
    <t>Armējums</t>
  </si>
  <si>
    <t>Jaunas sienas armēšana no iekšpuses</t>
  </si>
  <si>
    <t xml:space="preserve">Jaunas sienas gruntēšana, špaktelēšana, krāsošana no iekšpuses </t>
  </si>
  <si>
    <t>Gatava špaktele</t>
  </si>
  <si>
    <t>Smilšpapīrs</t>
  </si>
  <si>
    <t>6.  SIENAS MŪRĒŠANA.    ŠĶĒLUMS 12--12.    AR--31</t>
  </si>
  <si>
    <t>Baurock gāzbetona pārsedze 200*200*2000 mm</t>
  </si>
  <si>
    <t>Jaunas sienas armēšana no iekšpuses un ailei</t>
  </si>
  <si>
    <t>Jaunas sienas gruntēšana, špaktelēšana, krāsošana no iekšpuses un ailei</t>
  </si>
  <si>
    <t>7. FASĀDES SILTINĀŠANA. ASĪS 1--4.  AR--17</t>
  </si>
  <si>
    <t>Ārsienas plaknes līdzināšana, slāņa biezums līdz 5 mm (ja nepieciešams), pieņemts 50% no kopējās platības</t>
  </si>
  <si>
    <t>Perimetra profils ar lāseni, 150 mm, AL ar stiprinajumiem</t>
  </si>
  <si>
    <t>Stūris ēku siltināšanai, ārējais</t>
  </si>
  <si>
    <t>Iekšējais stūris  EJOT (vai ekvivalents) deformācijas profils stūrim 420</t>
  </si>
  <si>
    <t>8. FASĀDES SILTINĀŠANA. ASĪS A--E.  AR--17</t>
  </si>
  <si>
    <t>9. FASĀDES SILTINĀŠANA. ASĪS 4--1.  AR--17</t>
  </si>
  <si>
    <t>10. FASĀDES SILTINĀŠANA. ASĪS E--A.              AR--17</t>
  </si>
  <si>
    <t>11. GĀZES VADA PARCELŠANA UN KRĀSOŠANA. AR-26</t>
  </si>
  <si>
    <t>Esošo gāzes vadu pārcelšana par 20 cm prom no esošās ēkas</t>
  </si>
  <si>
    <t>Gāzesvada pārkrāsošana ar pretkorozijas krāsu esošājā tonī</t>
  </si>
  <si>
    <t>Grunts CT 17 vai ekvivalents</t>
  </si>
  <si>
    <t>Tonēta Gruntskrāsa Ceresit CT 15 (vai ekvivalents)</t>
  </si>
  <si>
    <t>Tonēts apmetums ''Biezpiens'', graudu izmērs 2.0 mm Ceresit CT 72 (vai ekvivalents)</t>
  </si>
  <si>
    <t>Gruntskrāsa Ceresit CT 15 (vai ekvivalents)</t>
  </si>
  <si>
    <t>Akmens vate ROCKWOOL FRONTROCK MAX E,  (lambda=0.036 W/mK), 150 mm, vai ekvivlents</t>
  </si>
  <si>
    <t>Akmens vate ROCKWOOL FRONTROCK MAX E,  (lambda=0.036 W/mK), 150 mm,  vai ekvivlents</t>
  </si>
  <si>
    <t>Līmjava Ceresit CT87 vai ekvivalents</t>
  </si>
  <si>
    <t>1. COKOLA SILTINĀŠANA. ŠĶĒLUMS 1--1, 2--2, 3--3, 4--4. ASĪS 1--4.  AR-13, AR-14, AR-15, AR-16, AR-18</t>
  </si>
  <si>
    <t>Siltumizolācijas montāža, 150 mm. (ŠĶĒLUMS 2--2. AR-14)</t>
  </si>
  <si>
    <t>Hermētiķis</t>
  </si>
  <si>
    <t>Siltumizolācijas montāža, 150 mm. (ŠĶĒLUMS 12--12. AR-31)</t>
  </si>
  <si>
    <t>2. COKOLA SILTINĀŠANA. ŠĶĒLUMS 1--1, 2--2, 3--3, 4--4. ASĪS A--E.  AR-13, AR-14, AR-15, AR-16, AR-18</t>
  </si>
  <si>
    <t>3. COKOLA SILTINĀŠANA. ŠĶĒLUMS 1--1, 2--2, 3--3, 4--4. ASĪS 4--1.  AR-13, AR-14, AR-15, AR-16, AR-18</t>
  </si>
  <si>
    <t>4. COKOLA SILTINĀŠANA. ŠĶĒLUMS 1--1, 2--2, 3--3, 4--4. ASĪS E--A.  AR-13, AR-14, AR-15, AR-16, AR-18</t>
  </si>
  <si>
    <t>Dībeļi Ejot H4 eco vai ekvialents</t>
  </si>
  <si>
    <t>Pamatu putupolistirols EPS 150, 100 mm, (lambda=0.034 W/mK)</t>
  </si>
  <si>
    <t>Zemes rakšanas darbi dziļumā līdz 1000 mm no apmales virsmas un aizberšanas darbi, blietējot pa kārtām, tai skaitā liekās grunts izvešana</t>
  </si>
  <si>
    <t>Dībeļi Ejot H4 eco (vai ekvivalents)</t>
  </si>
  <si>
    <t>Līmjava Ceresit CT 85 Flex vai ekvivalents</t>
  </si>
  <si>
    <t>Poliuretāna līme Ceresit CT 84 vai ekvivalents</t>
  </si>
  <si>
    <t>Dībeļi Ejot H4 eco  vai ekvivalents</t>
  </si>
  <si>
    <t xml:space="preserve">Līmjava Ceresit CT 85 F </t>
  </si>
  <si>
    <t>Gruntskrāsa Ceresit CT 15 vai ekvivalents</t>
  </si>
  <si>
    <t>Tonēts apmetums ''Biezpiens'', graudu izmērs 2.0 mm Ceresit CT 72 vai ekvivalents</t>
  </si>
  <si>
    <t>1. JUMTA IZBŪVE. AR-12, AR-24, AR-25</t>
  </si>
  <si>
    <t>Jumta seguma ieklāšana</t>
  </si>
  <si>
    <t>Skārda loksnes CLASSIC, 0.5 mm, PE pārklājums</t>
  </si>
  <si>
    <t>Jumta seguma stiprinājumi un citi palīgmateriāli</t>
  </si>
  <si>
    <t>Šķērslatojuma montāža</t>
  </si>
  <si>
    <t>Antiseptizēts kokmateriāls 25*100 mm</t>
  </si>
  <si>
    <t>Garenlatojuma montāža</t>
  </si>
  <si>
    <t>Antiseptizēts kokmateriāls 50*50 mm</t>
  </si>
  <si>
    <t>Antikondensātplēves ieklāšana</t>
  </si>
  <si>
    <t>Antikondensāt plēve</t>
  </si>
  <si>
    <t>Skārda lāsenis ar piegādi un montāžu</t>
  </si>
  <si>
    <t>Jumta margu ar sniegu berjeru piegāde un montāža</t>
  </si>
  <si>
    <t>Jumta lūkas piegāde un montāža</t>
  </si>
  <si>
    <t>Kores skārda nosegdetaļa, 0.5 mm, PE pārklājums ar piegādi un montāžu</t>
  </si>
  <si>
    <t>Kores ventilācijas profils, 0.5 mm, PE pārklājums ar piegādi un montāžu</t>
  </si>
  <si>
    <t>Sānu skārda nosegdetaļa ar vēja maliņu, 0.5 mm, PE pārklājums ar piegādi un montāžu</t>
  </si>
  <si>
    <t>Antiseptizēts kokmateriāls 60*80 mm ar piegādi un montāžu</t>
  </si>
  <si>
    <t>Profilēts skārds T20, 0.5 mm, PE pārklājums ar piegādi un montāžu</t>
  </si>
  <si>
    <t>Lietus ūdens teknes d.150 mm ar stiprinājumiem ar piegādi un montāžu</t>
  </si>
  <si>
    <t>Lietus ūdens notekas ar stiprinājumiem ar piegādi un montāžu</t>
  </si>
  <si>
    <t>Montāžas palīgmateriāli</t>
  </si>
  <si>
    <t>Celtņa vai pacēlāja izmntošana materiālu pacelšanai uz jumtu</t>
  </si>
  <si>
    <t>Nepieciešamības gadījumā būvdarbu zonas pārklāšana ar pagaidu tentu lietus laikā</t>
  </si>
  <si>
    <t>2. ĶIEGEĻU VENTILĀCIJAS KANĀLU PĀRMŪRĒŠANA.  AR-12</t>
  </si>
  <si>
    <t>Pārmūrēt ķieģeļu ventilācijas kanālus virs jumta seguma</t>
  </si>
  <si>
    <t>Karstumizturīgā mūrjava</t>
  </si>
  <si>
    <t>Mūrēšanas darbu sastatņu noma</t>
  </si>
  <si>
    <t>Ķieģeļu ventilācijas izvadu apdare virs jumta seguma</t>
  </si>
  <si>
    <t>Antiseptizēts kokmateriāls 25*50 mm, latojums montējams horizontāli</t>
  </si>
  <si>
    <t>Ķieģeļu ventilācijas iavada virs jumta seguma apšuvums ar profilētu skārdu PP20</t>
  </si>
  <si>
    <t>Skārda nosegdetaļa jumta un ventilācijas izvada savienojuma vietā</t>
  </si>
  <si>
    <t>Skārda nosegdetaļa pa perimetru ventilācijas izvada augšai (uz stūra/kantes)</t>
  </si>
  <si>
    <t>Ķieģeļu ventilācijas izvadiem uzstādīt skārda jumtiņus</t>
  </si>
  <si>
    <t>3. DZELZBETONA KONSOLVEIDA PLĀTNES APDARE. AR-24</t>
  </si>
  <si>
    <t>Jauno atvērumu izveide dzelzbetona  konsolveida plātnē lietus ūdens notekam</t>
  </si>
  <si>
    <t>Antiseptizēts kokmateriāls 25*50 mm</t>
  </si>
  <si>
    <t>Dzelzbetona  konsolveida plātnes plaknes remonts un līdzināšana, slāņa biezums līdz 5 mm (ja nepieciešams)</t>
  </si>
  <si>
    <t>Dzelzbetona konsolveida plātnes armēšana</t>
  </si>
  <si>
    <t>4. ŠĶĒLUMS 5--5. JUMTS. FASĀDE ASĪS D--B.  AR--19</t>
  </si>
  <si>
    <t>Skārda nosegelements, 0.5 mm, PE pārklājums</t>
  </si>
  <si>
    <t>Jumta seguma ieklāšana, izmantojot bitumena ruļļveida vienslāņa materiālu, iekskaitot uzlocijumus un vietas, kur segums jālīmē dubultā</t>
  </si>
  <si>
    <t>5. ŠĶĒLUMS 6--6. JUMTS. FASĀDE ASĪS 1--4.  AR--19</t>
  </si>
  <si>
    <t>6.  LIEVENIS UN JUMTS.  ŠĶĒLUMS 7--7.           AR-20</t>
  </si>
  <si>
    <t>Skārda nosegdetaļa 0.5mm ar PE pārklajumu ar piegādi un montāžu, platums 200 mm</t>
  </si>
  <si>
    <t>Skārda nosegdetaļa ar vēja maliņu 0.5mm ar PE pārklajumu ar piegādi un montāžu, (ŠĶĒLUMS A--A, poz.17)</t>
  </si>
  <si>
    <t>PVC stūris ēku siltināšanai</t>
  </si>
  <si>
    <t>Lietus ūdens teknes d.125 mm ar stiprinājumiem ar piegādi un montāžu</t>
  </si>
  <si>
    <t>Lietus ūdens notekas d.87 mm ar stiprinājumiem ar piegādi un montāžu</t>
  </si>
  <si>
    <t>Silikātķieģeļi, 250*120*65 mm</t>
  </si>
  <si>
    <t>Gruntkrāsa CERESIT CT 15 vai ekvivalents</t>
  </si>
  <si>
    <t>Tonēts apmetums ''Biezpiens'', graudu izmērs 2.0 mm Ceresit CT 72 vai ekvialents</t>
  </si>
  <si>
    <t>TECHNONICOL Technoelast EKP K-YC 5500, plakano jumtu segums, vienkārtas vai ekvivalents</t>
  </si>
  <si>
    <t>APDARES DARBI</t>
  </si>
  <si>
    <t>1. PAGRABA LOGU IESTRĀDES/APDARES MEZGLS.   ŠĶĒLUMS 8--8.  FASĀDE ASĪS 1--4. AR-21</t>
  </si>
  <si>
    <t>Logu  montāžas putas Penosil (vai ekvivalents), balons 750 ml</t>
  </si>
  <si>
    <t>Loga diffūzijas lentas montāža</t>
  </si>
  <si>
    <t>Ārējo skārda palodžu piegāde un montāža, b=200 mm</t>
  </si>
  <si>
    <t>Logu apdare no iekšpuses</t>
  </si>
  <si>
    <t>Skārda nosegdetaļas paperimetru izgatavošana un montāža</t>
  </si>
  <si>
    <t>Ailas apakšejās daļas aizmūrēšana ar keramzītbetona blokiem 3 Mpa, 100*185*490 mm</t>
  </si>
  <si>
    <t>2. PAGRABA LOGU IESTRĀDES/APDARES MEZGLS.   ŠĶĒLUMS 8--8.  FASĀDE ASĪS 4--1. AR-21 (tai skaitā fasādes A--E logs)</t>
  </si>
  <si>
    <t>3. APDARES DARBI PĒC ŪDENSVADA UN KANALIZĀCIJAS CAUURĻU MONTĀŽAS</t>
  </si>
  <si>
    <t>Stāvvadu šahtu atvēršana, aizvēršana, špaktelēšana (stāvvadam jābūt aizvērtam līdz baltajai apdarei)</t>
  </si>
  <si>
    <t>Pārsegumu šķērsošanas vietas uzlabošana (špaktelēšana, krāsošana) un ugunsdrošās manžetes uzstādīšana kanalizācijas stāvvadiem</t>
  </si>
  <si>
    <t>4. APDARES DARBI PĒC RADIATORU MONTĀŽAS</t>
  </si>
  <si>
    <t>Apdares darbi pēc radiatoru montāžas</t>
  </si>
  <si>
    <t xml:space="preserve">Pārsegumu šķērsošanas vietas uzlabošana (špaktelēšana, krāsošana) </t>
  </si>
  <si>
    <t>1. BĒNIŅU STĀVA SILTINĀŠANA. AR-11</t>
  </si>
  <si>
    <t>Iztīrīt bēniņu telpu no esošājiem gružiem</t>
  </si>
  <si>
    <t>PVC līmlenta šuvēm</t>
  </si>
  <si>
    <t>2. BĒNIŅU LAIPAS. AR-29</t>
  </si>
  <si>
    <t>Koka laipas ar platumu 1600 mm izbūve</t>
  </si>
  <si>
    <t>Koka trepes nokļūšanai uz jumtu ar izgatavošanu un montāžu no antiseptizēta kokmateriāla 50*100 mm</t>
  </si>
  <si>
    <t>3. BĒNIŅU LŪKAS BL-1 MONTĀŽA. AR-30</t>
  </si>
  <si>
    <t>Bēniņu lūkas koka karkasa izbūve</t>
  </si>
  <si>
    <t>Antiseptizētas koka brusas 50*50 mm</t>
  </si>
  <si>
    <t>Antiseptizētas koka stati 50*50 mm</t>
  </si>
  <si>
    <t>Metāla pakāpieni</t>
  </si>
  <si>
    <t>Ugunsdrošas montāžas putas Penosil vai ekvivalents</t>
  </si>
  <si>
    <t>20 cm zonā ap lūku griestus špaktelēt un krāsot</t>
  </si>
  <si>
    <t>4. VENTILĀCIJAS KANĀLU TĪRĪŠANA. AR-11</t>
  </si>
  <si>
    <t>Ventilācijas kanalu tīŗīšana visā to garumā un vilkmes pārbaude, ko pārbauda sertificēts skursteņslauķis. Kanālu skaits precizējams veicot būvdarbus. Pieņēmts ka vienā komplektā ir 4 ventkanāli. Kopējais skaits precizējams veicot būvdarbus</t>
  </si>
  <si>
    <t>Beramā vate BLT 3 (lambda=0.041 W/mK), Paroc vai ekvivalents</t>
  </si>
  <si>
    <t>2. ESOŠĀ BRUĢAKMENS SEGUMA REMONTS</t>
  </si>
  <si>
    <t>Esošā bruģakmens seguma remonts 1 m platā joslā</t>
  </si>
  <si>
    <t>Betona bruģakmens "Prizma", 60 mm, piepērkams, 10%</t>
  </si>
  <si>
    <t>3. ZĀLIENA ATJAUNOŠANA.</t>
  </si>
  <si>
    <t>Sēklas</t>
  </si>
  <si>
    <t>Tērauda presējama  caurule - apkurei, Fe,  d15-15x1</t>
  </si>
  <si>
    <t>Tērauda presējama  caurule - apkurei, Fe, d18- 18x1</t>
  </si>
  <si>
    <t>Tērauda presējama  caurule - apkurei, Fe, d22- 22x1,2</t>
  </si>
  <si>
    <t>Tērauda presējama  caurule - apkurei, Fe, d28- 28x1,2</t>
  </si>
  <si>
    <t>Tērauda presējama  caurule - apkurei, Fe, d35- 35x1,5</t>
  </si>
  <si>
    <t>Tērauda presējams līkums 90 gr., Fe, 15</t>
  </si>
  <si>
    <t>Tērauda presējams līkums 90 gr., Fe, 18</t>
  </si>
  <si>
    <t>Tērauda presējams līkums 90 gr., Fe, 22</t>
  </si>
  <si>
    <t>Tērauda presējams līkums 90 gr., Fe, 28</t>
  </si>
  <si>
    <t>Tērauda presējams līkums 90 gr., Fe, 35</t>
  </si>
  <si>
    <t>Tērauda presējams T-gabals 90 gr., Fe, 15/15</t>
  </si>
  <si>
    <t>Tērauda presējams T-gabals 90 gr., Fe, 18/18/15</t>
  </si>
  <si>
    <t>Tērauda presējams T-gabals 90 gr., Fe, 18/18</t>
  </si>
  <si>
    <t>Tērauda presējams T-gabals 90 gr., Fe, 22/22/15</t>
  </si>
  <si>
    <t>Tērauda presējams T-gabals 90 gr., Fe, 22/22/18</t>
  </si>
  <si>
    <t>Tērauda presējams T-gabals 90 gr., Fe, 22/22</t>
  </si>
  <si>
    <t>Tērauda presējams T-gabals 90 gr., Fe, 22/22/28</t>
  </si>
  <si>
    <t>Tērauda presējams T-gabals 90 gr., Fe, 28/28/15</t>
  </si>
  <si>
    <t>Tērauda presējams T-gabals 90 gr., Fe, 28/28/18</t>
  </si>
  <si>
    <t>Tērauda presējams T-gabals 90 gr., Fe, 28/28/22</t>
  </si>
  <si>
    <t>Tērauda presējams T-gabals 90 gr., Fe, 28/28</t>
  </si>
  <si>
    <t>Tērauda presējams T-gabals 90 gr., Fe, 35/35/15</t>
  </si>
  <si>
    <t>Tērauda presējams T-gabals 90 gr., Fe, 35/35/18</t>
  </si>
  <si>
    <t>Tērauda presējams T-gabals 90 gr., Fe, 35/35/22</t>
  </si>
  <si>
    <t>Tērauda presējams T-gabals 90 gr., Fe, 35/35/28</t>
  </si>
  <si>
    <t>Tērauda presējams X-gabals 90 gr., Fe, 35/35/42</t>
  </si>
  <si>
    <t>Tērauda presējams T-gabals 90 gr., Fe, 42/42/22</t>
  </si>
  <si>
    <t>Tērauda presējams T-gabals 90 gr., Fe, 42/42/28</t>
  </si>
  <si>
    <t>Tērauda presējams T-gabals 90 gr., Fe, 42/42/54</t>
  </si>
  <si>
    <t>Tērauda presējams T-gabals 90 gr., Fe, 54/54/15</t>
  </si>
  <si>
    <t>Tērauda presējams T-gabals 90 gr., Fe, 54/54</t>
  </si>
  <si>
    <t>Tērauda presējams X-gabals 90 gr., Fe, 15/15</t>
  </si>
  <si>
    <t>Tērauda presējams X-gabals 90 gr., Fe, 15/15/18/18</t>
  </si>
  <si>
    <t>Tērauda presējams X-gabals 90 gr., Fe, 15/15/22/22</t>
  </si>
  <si>
    <t>Tērauda presējama pāreja, Fe, 35/15</t>
  </si>
  <si>
    <t>Tērauda presējama pāreja, Fe, 35/22</t>
  </si>
  <si>
    <t>Radiatora noslēgvārsts ar priekšiestādījumu,  RLV Dn 15, Danfoss</t>
  </si>
  <si>
    <t>Lodveida ventilis t=110˚; P=8 bar, 15</t>
  </si>
  <si>
    <t>Lodveida ventilis t=110˚; P=8 bar, 20</t>
  </si>
  <si>
    <t>Lodveida ventilis t=110˚; P=8 bar, 25</t>
  </si>
  <si>
    <t>Lodveida ventilis t=110˚; P=8 bar, 40</t>
  </si>
  <si>
    <t>Lodveida ventilis t=110˚; P=8 bar, 50</t>
  </si>
  <si>
    <t>Balansēšanas vārsts t=110˚; P=8 bar, 40</t>
  </si>
  <si>
    <t>Balansēšanas vārsts t=110˚; P=8 bar, 50</t>
  </si>
  <si>
    <t>Tērauda radiators ar sienas stiprinājumiem un atgaisotāju, Purmo  Compact, C11-400-1000 vai ekvivalents</t>
  </si>
  <si>
    <t>Tērauda radiators ar sienas stiprinājumiem un atgaisotāju, Purmo  Compact, C11-400-1100 vai ekvivalents</t>
  </si>
  <si>
    <t>Tērauda radiators ar sienas stiprinājumiem un atgaisotāju, Purmo  Compact, C11-400-700 vai ekvivalents</t>
  </si>
  <si>
    <t>Tērauda radiators ar sienas stiprinājumiem un atgaisotāju, Purmo  Compact, C11-400-900 vai ekvivalents</t>
  </si>
  <si>
    <t>Tērauda radiators ar sienas stiprinājumiem un atgaisotāju, Purmo  Compact, C22-400-1000 vai ekvivalents</t>
  </si>
  <si>
    <t>Tērauda radiators ar sienas stiprinājumiem un atgaisotāju, Purmo  Compact, C22-400-1100 vai ekvivalents</t>
  </si>
  <si>
    <t>Tērauda radiators ar sienas stiprinājumiem un atgaisotāju, Purmo  Compact, C22-400-1200 vai ekvivalents</t>
  </si>
  <si>
    <t>Tērauda radiators ar sienas stiprinājumiem un atgaisotāju, Purmo  Compact, C22-400-800 vai ekvivalents</t>
  </si>
  <si>
    <t>Tērauda radiators ar sienas stiprinājumiem un atgaisotāju, Purmo  Compact, C22-400-900 vai ekvivalents</t>
  </si>
  <si>
    <t>Tērauda radiators ar sienas stiprinājumiem un atgaisotāju, Purmo  Compact, C33-400-900 vai ekvivalents</t>
  </si>
  <si>
    <t>Radiatora termogalva ar vārstu komplekts, RA-DV Dn15, RA 2000 ar tempratūras ierobežojumu +16 °C,  Danfoss vai ekvivalents</t>
  </si>
  <si>
    <t>Radiatora termogalva ar vārstu komplekts pret zādzību, RA-DV Dn15, RA 2000 pret zādzību +16 °C, danfoss vai ekvivalents</t>
  </si>
  <si>
    <t>Akmensvates izolācijas čaula, ar alum. atstarojošo slāni; b=50mm, Siltumizol. čaula PAROC Hvac Section AluCoat T 18/50, Paroc (λD=0,045 W/m*K) vai ekvivalents</t>
  </si>
  <si>
    <t>Akmensvates izolācijas čaula, ar alum. atstarojošo slāni; b=50mm, Siltumizol. čaula PAROC Hvac Section AluCoat T 22/50, Paroc (λD=0,045 W/m*K) vai ekvivalents</t>
  </si>
  <si>
    <t>Akmensvates izolācijas čaula, ar alum. atstarojošo slāni; b=50mm, Siltumizol. čaula PAROC Hvac Section AluCoat T 28/50, Paroc (λD=0,045 W/m*K) vai ekvivalents</t>
  </si>
  <si>
    <t>Akmensvates izolācijas čaula, ar alum. atstarojošo slāni; b=50mm, Siltumizol. čaula PAROC Hvac Section AluCoat T 35/50,  Paroc (λD=0,045 W/m*K) vai ekvivalents</t>
  </si>
  <si>
    <t>Akmensvates izolācijas čaula, ar alum. atstarojošo slāni; b=50mm, Siltumizol. čaula PAROC Hvac Section AluCoat T 42/50, Paroc (λD=0,045 W/m*K) vai ekvivalents</t>
  </si>
  <si>
    <t>Akmensvates izolācijas čaula, ar alum. atstarojošo slāni; b=50mm, Siltumizol. čaula PAROC Hvac Section AluCoat T 54/50, Paroc (λD=0,045 W/m*K) vai ekvivalents</t>
  </si>
  <si>
    <t>ŪDENSVADS UN KANALIZĀCIJA</t>
  </si>
  <si>
    <t>1. ŪDENSVADS</t>
  </si>
  <si>
    <t>PPR caurule ar šķiedru ūdenim, 20x2,8</t>
  </si>
  <si>
    <t>PPR caurule ar šķiedru ūdenim, 25x3,5</t>
  </si>
  <si>
    <t>PPR caurule ar šķiedru ūdenim, 32x3,6</t>
  </si>
  <si>
    <t>PPR caurule ar šķiedru ūdenim, 40x4,5</t>
  </si>
  <si>
    <t>PPR caurule ar šķiedru ūdenim, 50x5,6</t>
  </si>
  <si>
    <t>PPR caurule ar šķiedru ūdenim, 63x7,1</t>
  </si>
  <si>
    <t>PPR caurule ar šķiedru ūdenim, 75x8,4</t>
  </si>
  <si>
    <t>PPR caurule ar šķiedru ūdenim, 100x12,3</t>
  </si>
  <si>
    <t>PPR līkums 90 gr., 20</t>
  </si>
  <si>
    <t>PPR līkums 90 gr., 32</t>
  </si>
  <si>
    <t>PPR līkums 90 gr., 40</t>
  </si>
  <si>
    <t>PPR līkums 90 gr., 50</t>
  </si>
  <si>
    <t>PPR līkums 90 gr., 63</t>
  </si>
  <si>
    <t>PPR līkums 90 gr., 100</t>
  </si>
  <si>
    <t>PPR T-gabals 90 gr. ūdenim, 20/20</t>
  </si>
  <si>
    <t>PPR T-gabals 90 gr. ūdenim, 25/25/20</t>
  </si>
  <si>
    <t>PPR T-gabals 90 gr. ūdenim, 32/32/20</t>
  </si>
  <si>
    <t>PPR T-gabals 90 gr. ūdenim, 32/32</t>
  </si>
  <si>
    <t>PPR T-gabals 90 gr. ūdenim, 32/32/40</t>
  </si>
  <si>
    <t>PPR T-gabals 90 gr. ūdenim, 40/40/20</t>
  </si>
  <si>
    <t>PPR X-gabals 90 gr. ūdenim, 40/40/32</t>
  </si>
  <si>
    <t>PPR T-gabals 90 gr. ūdenim, 40/40/50</t>
  </si>
  <si>
    <t>PPR T-gabals 90 gr. ūdenim, 50/50/32</t>
  </si>
  <si>
    <t>PPR T-gabals 90 gr. ūdenim, 50/50</t>
  </si>
  <si>
    <t>PPR T-gabals 90 gr. ūdenim, 63/63/32</t>
  </si>
  <si>
    <t>PPR T-gabals 90 gr. ūdenim, 63/63/50</t>
  </si>
  <si>
    <t>PPR T-gabals 90 gr. ūdenim, 63/63/75</t>
  </si>
  <si>
    <t>PPR T-gabals 90 gr. ūdenim, 100/100/75</t>
  </si>
  <si>
    <t>PPR X-gabals ūdenim, 32/32/20/20</t>
  </si>
  <si>
    <t>PPR X-gabals ūdenim, 40/40/32/32</t>
  </si>
  <si>
    <t>PPR X-gabals ūdenim, 50/50/32/32</t>
  </si>
  <si>
    <t>PPR X-gabals ūdenim, 63/63/32/32</t>
  </si>
  <si>
    <t>PPR pāreja, 25/20</t>
  </si>
  <si>
    <t>PPR pāreja, 32/20</t>
  </si>
  <si>
    <t>PPR pāreja, 32/25</t>
  </si>
  <si>
    <t>PPR pāreja, 40/32</t>
  </si>
  <si>
    <t>PPR pāreja, 50/32</t>
  </si>
  <si>
    <t>PPR pāreja, 50/40</t>
  </si>
  <si>
    <t>PPR pāreja, 63/40</t>
  </si>
  <si>
    <t>PPR pāreja, 63/50</t>
  </si>
  <si>
    <t>PPR pāreja, 100/63</t>
  </si>
  <si>
    <t>Balansēšanas vārsts t=110˚; P=8 bar, Fe, 15</t>
  </si>
  <si>
    <t>Izlaides vārsts t=110˚; P=8 bar ar gala vāku, Fe, 15</t>
  </si>
  <si>
    <t>Lodveida ventilis t=110˚; P=8 bar, Fe, 15</t>
  </si>
  <si>
    <t>Lodveida ventilis t=110˚; P=8 bar, Fe, 25</t>
  </si>
  <si>
    <t>Lodveida ventilis t=110˚; P=8 bar, Fe, 32</t>
  </si>
  <si>
    <t>Lodveida ventilis t=110˚; P=8 bar, Fe, 40</t>
  </si>
  <si>
    <t>Lodveida ventilis t=110˚; P=8 bar, Fe, 50</t>
  </si>
  <si>
    <t>Lodveida ventilis t=110˚; P=8 bar, fe, 65</t>
  </si>
  <si>
    <t>Lodveida ventilis t=110˚; P=8 bar, Fe, 80</t>
  </si>
  <si>
    <t>Pievienojums ūdens ievadam</t>
  </si>
  <si>
    <t>Armatūra un veidgabali</t>
  </si>
  <si>
    <t>Dvieļu žāvētājs, U veida D25-700-500</t>
  </si>
  <si>
    <t>2. SADZĪVES KANALIZĀCIJA K1</t>
  </si>
  <si>
    <t>Kanalizācijas caurule, PP, 110</t>
  </si>
  <si>
    <t>Līkums, PP, 110</t>
  </si>
  <si>
    <t>Trejgabals, PP, 110/110</t>
  </si>
  <si>
    <t>Revīzija, PP, 110</t>
  </si>
  <si>
    <t>Alucoat izolācija trokšņa slāpēšanai, Paroc, 110/30</t>
  </si>
  <si>
    <t>Ugunsdrošības manžete, 110</t>
  </si>
  <si>
    <t>Kanalizācijas izvads, pievienojums akai, rakšanas darbi izvadu nomaiņai, aizsargčaulas (akai, šķērsojot ēkas pamatni)</t>
  </si>
  <si>
    <t>izvadi</t>
  </si>
  <si>
    <t>Seguma atjaunošanas darbi</t>
  </si>
  <si>
    <t>3. CITI MATERIĀLI UN DARBI</t>
  </si>
  <si>
    <t>Ūdensapgādes sistēmas hidrauliskās pārbaude un sistēmas skalošana , balansēšana un balansēšanas aktu sastādīšana</t>
  </si>
  <si>
    <t>Ūdens sistēmas palaišanu</t>
  </si>
  <si>
    <t>Kaučuka izolācija- pretkondensāta aukstam ūdenim,  K-FLEX EC, 22/9mm vai ekvivalents</t>
  </si>
  <si>
    <t>Kaučuka izolācija- pretkondensāta aukstam ūdenim,  K-FLEX EC, 28/9mm  vai ekvivalents</t>
  </si>
  <si>
    <t>Kaučuka izolācija- pretkondensāta aukstam ūdenim,  K-FLEX EC, 35/9mm vai ekvivalents</t>
  </si>
  <si>
    <t>Kaučuka izolācija- pretkondensāta aukstam ūdenim,  K-FLEX EC, 54/9mm vai ekvivalents</t>
  </si>
  <si>
    <t>Kaučuka izolācija- pretkondensāta aukstam ūdenim,  K-FLEX EC, 64/9mm vai ekvivalents</t>
  </si>
  <si>
    <t>Kaučuka izolācija- pretkondensāta aukstam ūdenim,  K-FLEX EC, 75/9mm vai ekvivalents</t>
  </si>
  <si>
    <t>Kaučuka izolācija- pretkondensāta aukstam ūdenim,  K-FLEX EC, 114/9mm vai ekvivalents</t>
  </si>
  <si>
    <t>Akmensvates izolācijas čaula, ar alum. atstarojošo slāni; b=50mm, Paroc (λD=0,045 W/m*K), Siltumizol. čaula PAROC 22/50 Alucoat izolācija vai ekvivalents</t>
  </si>
  <si>
    <t>Akmensvates izolācijas čaula, ar alum. atstarojošo slāni; b=50mm, Paroc (λD=0,045 W/m*K), Siltumizol. čaula PAROC 28/50 Alucoat izolācija vai ekvivalents</t>
  </si>
  <si>
    <t>Akmensvates izolācijas čaula, ar alum. atstarojošo slāni; b=50mm, Paroc (λD=0,045 W/m*K), Siltumizol. čaula PAROC 35/50 Alucoat izolācija vai ekvivalents</t>
  </si>
  <si>
    <t>Akmensvates izolācijas čaula, ar alum. atstarojošo slāni; b=50mm, Paroc (λD=0,045 W/m*K), Siltumizol. čaula PAROC 42/50 Alucoat izolācija vai ekvivalents</t>
  </si>
  <si>
    <t>Akmensvates izolācijas čaula, ar alum. atstarojošo slāni; b=50mm, Paroc (λD=0,045 W/m*K), Siltumizol. čaula PAROC 54/50 Alucoat izolācija vai ekvivalents</t>
  </si>
  <si>
    <t>Zibens uztvērēja galvas montāža</t>
  </si>
  <si>
    <t>Uztvērēja masts ar atsaitēm montāža</t>
  </si>
  <si>
    <t>Metāla sitprinājums masta montāža pie mūra ventilācijas izvada</t>
  </si>
  <si>
    <t>Zibensnovedēja stieples  montāža</t>
  </si>
  <si>
    <t>Zibensnovedēja stieples aizsargapvalkā montāža</t>
  </si>
  <si>
    <t>Zemējuma lentas montāža</t>
  </si>
  <si>
    <t>Zemējuma elektroda montāža</t>
  </si>
  <si>
    <t>Stieples turētājs pa sienu, jumtu montāža</t>
  </si>
  <si>
    <t>Klemme stieples un stieples savienošanai montāža</t>
  </si>
  <si>
    <t>Klemme stieples un lentas savienošanai montāža</t>
  </si>
  <si>
    <t>Pretkorozijas lentas montāža</t>
  </si>
  <si>
    <t>Uztvērēja masts ar atsaitēm- h=4m</t>
  </si>
  <si>
    <t>Metāla sitprinājums masta montāžai pie mūra ventilācijas izvada</t>
  </si>
  <si>
    <t>Zibensnovedēja stieple 8mm, aluminija</t>
  </si>
  <si>
    <t>Zibensnovedēja stieple 8mm, aluminija, aizsargapvalkā, atstājama zem pro. Siltumizolācijas</t>
  </si>
  <si>
    <t>Zemējuma lenta 30x3 karsti cinkota</t>
  </si>
  <si>
    <t>Zemējuma elektrods 3m, 20mm</t>
  </si>
  <si>
    <t>Klemme stieples un stieples savienošanai, aluminija</t>
  </si>
  <si>
    <t>Klemme stieples un lentas savienošanai, aluminija</t>
  </si>
  <si>
    <t>Pretkorozijas lente 50mm 10m/rullis</t>
  </si>
  <si>
    <t>Zibens uztvērēja galva LAP-CX 070 vai ekvivalents</t>
  </si>
  <si>
    <t>Siltumizolācijas montāža, 30mm</t>
  </si>
  <si>
    <t>Akmens vate ROCKWOOL FRONTROCK S,  (lambda=0.037 W/mK), 30 mm, vai ekvivlents</t>
  </si>
  <si>
    <t>12.AILAS APDARE. AR -22. 
FASĀDE ASĪS 4 - 1</t>
  </si>
  <si>
    <t>Apdare no ārpuses</t>
  </si>
  <si>
    <t>Apdare no iekšpuses</t>
  </si>
  <si>
    <t>J līstes montāža</t>
  </si>
  <si>
    <t>Ailes gruntēšana, špaktelēšana, slīpēšana</t>
  </si>
  <si>
    <t>Ailas krāsošana divās kārtās</t>
  </si>
  <si>
    <t>Gruntskrāsa</t>
  </si>
  <si>
    <t>Krāsa iekšdarbiem</t>
  </si>
  <si>
    <t>Ģipškartona montāža</t>
  </si>
  <si>
    <t>13. AILAS APDARE. AR -22. 
FASĀDE ASĪS E - A</t>
  </si>
  <si>
    <t>14. AILAS APDARE. AR -22. 
FASĀDE ASĪS 1 - 4</t>
  </si>
  <si>
    <t>15. AILAS APDARE. AR -22. 
FASĀDE ASĪS A - E</t>
  </si>
  <si>
    <t>Metāla  siltinātas durvis at stikla paketi  AD-1, 1100*2180 mm ar piegādi un montāžu, uzstādīt slēdzeni, rokturi, aprīkot ar elektronisko sprūdu un koda atslēgu, izgatavot 450 atslēgu kopijas (čipus), uzstādīt pašaizveršanas mehānismu, ar slieksni, Ud=1,8 W/(m2*K)</t>
  </si>
  <si>
    <t>Metāla  siltinātas durvis at stikla paketi  AD-2, 1500*2180 mm ar piegādi un montāžu, uzstādīt slēdzeni, rokturi, aprīkot ar elektronisko sprūdu un koda atslēgu, izgatavot 450 atslēgu kopijas (čipus), uzstādīt pašaizveršanas mehānismu, ar slieksni, Ud=1,8 W/(m2*K)</t>
  </si>
  <si>
    <t>PVC durvis ar stikla paketi augšā un pildiņa materiālu apakšā, D-1 ar piegādi un montāžu 1000*2000 mm, krāsa iekšpusē un ārpusē gaiši pelēkā, uzstādīt pašaizveršanas mehānismu, ar rokturi, ar zemo slieksni, Ud=1,8 W/(m2*K)</t>
  </si>
  <si>
    <t>Metāla durvis  D-2, 900*2000 mm ar piegādi un montāžu, uzstādīt slēdzeni, ar rokturi,  izgatavot 222 atslēgu kopijas (čipus), uzstādīt pašaizveršanas mehānismu, ar slieksni, EI-30, Ud=1,8 W/(m2*K)</t>
  </si>
  <si>
    <t>Papildus siltumizolācijas montāža 30mm, ieejas mezglu zonā</t>
  </si>
  <si>
    <t>Akmens vate ROCKWOOL FRONTROCK S,  (lambda=0.037 W/mK), 30 mm,  vai ekvivlents</t>
  </si>
  <si>
    <t>Pamatu putupolistirols EPS 150, 150 mm, (lambda=0.034 W/mK)</t>
  </si>
  <si>
    <t>Bēniņu grīdas siltināšana ar mehanizeto iestrādi, siltumizolācijas kopējais biezums pēc materiāla sēšanas 300 mm</t>
  </si>
  <si>
    <t>Bēniņu ugunsdrošās lūkas FAKRO LSF 900*700 mm EI-60 piegāde un montāža vai ekvivalents, U=1,8 W/m2*K</t>
  </si>
  <si>
    <t xml:space="preserve">Zāliena atjaunošana 3m no ēkas, pievedot  augsnes kārtu - 50 mm biezumā, saglabājot reljefu ar kritumu prom no ēkas </t>
  </si>
  <si>
    <t>Tāme sastādīta</t>
  </si>
  <si>
    <t xml:space="preserve">Tiešās izmaksas kopā, t. sk. darba devēja sociālais nodoklis 23.59% </t>
  </si>
  <si>
    <t>Tāme sastādīta  2022. gada tirgus cenās, pamatojoties uz DOP daļas rasējumiem</t>
  </si>
  <si>
    <t>Tāme sastādīta 2022. gada tirgus cenās, pamatojoties uz AR daļas rasējumiem</t>
  </si>
  <si>
    <t>Tāme sastādīta 2022. gada tirgus cenās, pamatojoties uz AR un DOP daļas rasējumiem</t>
  </si>
  <si>
    <t>Tāme sastādīta 2022. gada tirgus cenās, pamatojoties uz AVK daļas rasējumiem</t>
  </si>
  <si>
    <t>Tāme sastādīta 2022. gada tirgus cenās, pamatojoties uz ELT daļas rasējumiem</t>
  </si>
  <si>
    <t>Tāme sastādīta 2022. gada tirgus cenās, pamatojoties uz ŪK daļas rasējumiem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</si>
</sst>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;;"/>
    <numFmt numFmtId="165" formatCode="0;;"/>
    <numFmt numFmtId="166" formatCode="0.0%"/>
    <numFmt numFmtId="167" formatCode="0.0"/>
    <numFmt numFmtId="168" formatCode="0.000"/>
  </numFmts>
  <fonts count="15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</cellStyleXfs>
  <cellXfs count="3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49" fontId="1" fillId="0" borderId="41" xfId="0" applyNumberFormat="1" applyFont="1" applyBorder="1" applyAlignment="1">
      <alignment wrapText="1"/>
    </xf>
    <xf numFmtId="0" fontId="2" fillId="0" borderId="41" xfId="0" applyFont="1" applyBorder="1" applyAlignment="1">
      <alignment vertical="center" wrapText="1"/>
    </xf>
    <xf numFmtId="4" fontId="6" fillId="0" borderId="21" xfId="5" applyNumberFormat="1" applyFont="1" applyFill="1" applyBorder="1" applyAlignment="1" applyProtection="1">
      <alignment horizontal="center" vertical="center"/>
    </xf>
    <xf numFmtId="4" fontId="6" fillId="0" borderId="22" xfId="5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1" fillId="0" borderId="4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164" fontId="1" fillId="0" borderId="16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vertical="center"/>
    </xf>
    <xf numFmtId="9" fontId="1" fillId="0" borderId="0" xfId="0" applyNumberFormat="1" applyFont="1" applyFill="1" applyAlignment="1"/>
    <xf numFmtId="165" fontId="1" fillId="0" borderId="1" xfId="0" applyNumberFormat="1" applyFont="1" applyFill="1" applyBorder="1" applyAlignment="1"/>
    <xf numFmtId="4" fontId="6" fillId="0" borderId="20" xfId="1" applyNumberFormat="1" applyFont="1" applyBorder="1" applyAlignment="1">
      <alignment horizontal="center" vertical="center"/>
    </xf>
    <xf numFmtId="4" fontId="6" fillId="0" borderId="21" xfId="1" applyNumberFormat="1" applyFont="1" applyBorder="1" applyAlignment="1">
      <alignment horizontal="center" vertical="center"/>
    </xf>
    <xf numFmtId="4" fontId="6" fillId="0" borderId="21" xfId="5" applyNumberFormat="1" applyFont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/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1" fillId="0" borderId="45" xfId="2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14" fontId="5" fillId="0" borderId="0" xfId="0" applyNumberFormat="1" applyFont="1" applyAlignment="1"/>
    <xf numFmtId="9" fontId="5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4" fontId="8" fillId="0" borderId="20" xfId="1" applyNumberFormat="1" applyFont="1" applyBorder="1" applyAlignment="1">
      <alignment horizontal="center" vertical="center"/>
    </xf>
    <xf numFmtId="4" fontId="8" fillId="0" borderId="21" xfId="1" applyNumberFormat="1" applyFont="1" applyBorder="1" applyAlignment="1">
      <alignment horizontal="center" vertical="center"/>
    </xf>
    <xf numFmtId="164" fontId="5" fillId="0" borderId="29" xfId="2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164" fontId="5" fillId="0" borderId="21" xfId="2" applyNumberFormat="1" applyFont="1" applyBorder="1" applyAlignment="1">
      <alignment horizontal="center" vertical="center"/>
    </xf>
    <xf numFmtId="164" fontId="9" fillId="0" borderId="22" xfId="2" applyNumberFormat="1" applyFont="1" applyBorder="1" applyAlignment="1">
      <alignment horizontal="center" vertical="center"/>
    </xf>
    <xf numFmtId="164" fontId="5" fillId="0" borderId="44" xfId="2" applyNumberFormat="1" applyFont="1" applyBorder="1" applyAlignment="1">
      <alignment horizontal="center" vertical="center"/>
    </xf>
    <xf numFmtId="164" fontId="5" fillId="0" borderId="45" xfId="2" applyNumberFormat="1" applyFont="1" applyBorder="1" applyAlignment="1">
      <alignment horizontal="center" vertical="center"/>
    </xf>
    <xf numFmtId="164" fontId="9" fillId="0" borderId="30" xfId="2" applyNumberFormat="1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2" fontId="5" fillId="0" borderId="0" xfId="0" applyNumberFormat="1" applyFont="1" applyFill="1"/>
    <xf numFmtId="164" fontId="9" fillId="0" borderId="10" xfId="3" applyNumberFormat="1" applyFont="1" applyBorder="1" applyAlignment="1">
      <alignment horizontal="center" vertical="center"/>
    </xf>
    <xf numFmtId="164" fontId="9" fillId="0" borderId="13" xfId="3" applyNumberFormat="1" applyFont="1" applyBorder="1" applyAlignment="1">
      <alignment horizontal="center" vertical="center"/>
    </xf>
    <xf numFmtId="164" fontId="9" fillId="0" borderId="14" xfId="3" applyNumberFormat="1" applyFont="1" applyBorder="1" applyAlignment="1">
      <alignment horizontal="center" vertical="center"/>
    </xf>
    <xf numFmtId="9" fontId="5" fillId="0" borderId="40" xfId="0" applyNumberFormat="1" applyFont="1" applyBorder="1" applyAlignment="1"/>
    <xf numFmtId="9" fontId="5" fillId="0" borderId="0" xfId="0" applyNumberFormat="1" applyFont="1" applyAlignment="1"/>
    <xf numFmtId="165" fontId="5" fillId="0" borderId="1" xfId="0" applyNumberFormat="1" applyFont="1" applyBorder="1" applyAlignment="1"/>
    <xf numFmtId="9" fontId="5" fillId="0" borderId="0" xfId="0" applyNumberFormat="1" applyFont="1"/>
    <xf numFmtId="0" fontId="5" fillId="0" borderId="2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10" fillId="0" borderId="2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2" fontId="11" fillId="0" borderId="22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2" fontId="5" fillId="0" borderId="29" xfId="0" applyNumberFormat="1" applyFont="1" applyBorder="1" applyAlignment="1">
      <alignment horizontal="center" vertical="center" wrapText="1"/>
    </xf>
    <xf numFmtId="2" fontId="12" fillId="0" borderId="30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/>
    </xf>
    <xf numFmtId="0" fontId="5" fillId="0" borderId="29" xfId="4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/>
    </xf>
    <xf numFmtId="0" fontId="5" fillId="0" borderId="29" xfId="4" applyFont="1" applyBorder="1" applyAlignment="1">
      <alignment horizontal="left" vertical="center" wrapText="1"/>
    </xf>
    <xf numFmtId="0" fontId="5" fillId="0" borderId="29" xfId="4" applyFont="1" applyBorder="1" applyAlignment="1">
      <alignment horizontal="center" vertical="center" wrapText="1"/>
    </xf>
    <xf numFmtId="2" fontId="12" fillId="0" borderId="30" xfId="4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2" fontId="12" fillId="0" borderId="30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vertical="center"/>
    </xf>
    <xf numFmtId="0" fontId="10" fillId="0" borderId="45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2" fontId="11" fillId="0" borderId="46" xfId="1" applyNumberFormat="1" applyFont="1" applyBorder="1" applyAlignment="1">
      <alignment horizontal="center" vertical="center"/>
    </xf>
    <xf numFmtId="0" fontId="5" fillId="0" borderId="29" xfId="4" applyFont="1" applyFill="1" applyBorder="1" applyAlignment="1">
      <alignment horizontal="center" vertical="center"/>
    </xf>
    <xf numFmtId="0" fontId="13" fillId="0" borderId="29" xfId="4" applyFont="1" applyBorder="1" applyAlignment="1">
      <alignment horizontal="left" vertical="center" wrapText="1"/>
    </xf>
    <xf numFmtId="0" fontId="13" fillId="0" borderId="29" xfId="4" applyFont="1" applyBorder="1" applyAlignment="1">
      <alignment horizontal="center" vertical="center" wrapText="1"/>
    </xf>
    <xf numFmtId="2" fontId="12" fillId="0" borderId="30" xfId="4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/>
    </xf>
    <xf numFmtId="0" fontId="5" fillId="0" borderId="29" xfId="4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 wrapText="1"/>
    </xf>
    <xf numFmtId="2" fontId="12" fillId="0" borderId="30" xfId="0" applyNumberFormat="1" applyFont="1" applyFill="1" applyBorder="1" applyAlignment="1">
      <alignment horizontal="center" vertical="center"/>
    </xf>
    <xf numFmtId="167" fontId="12" fillId="0" borderId="30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5" fillId="0" borderId="45" xfId="4" applyFont="1" applyBorder="1" applyAlignment="1">
      <alignment horizontal="center" vertical="center"/>
    </xf>
    <xf numFmtId="0" fontId="5" fillId="0" borderId="29" xfId="4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168" fontId="12" fillId="0" borderId="30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vertical="center" wrapText="1"/>
    </xf>
    <xf numFmtId="0" fontId="14" fillId="0" borderId="29" xfId="0" applyFont="1" applyBorder="1" applyAlignment="1">
      <alignment horizontal="left" vertical="center" wrapText="1"/>
    </xf>
    <xf numFmtId="1" fontId="14" fillId="0" borderId="29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left" vertical="center"/>
    </xf>
    <xf numFmtId="1" fontId="14" fillId="0" borderId="29" xfId="0" applyNumberFormat="1" applyFont="1" applyBorder="1" applyAlignment="1">
      <alignment horizontal="left" vertical="center" wrapText="1"/>
    </xf>
    <xf numFmtId="1" fontId="14" fillId="0" borderId="2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5" fillId="0" borderId="33" xfId="0" applyFont="1" applyBorder="1" applyAlignment="1">
      <alignment horizontal="center" vertical="center" textRotation="90"/>
    </xf>
    <xf numFmtId="164" fontId="5" fillId="0" borderId="0" xfId="0" applyNumberFormat="1" applyFont="1" applyAlignment="1">
      <alignment horizontal="center" vertical="center"/>
    </xf>
    <xf numFmtId="165" fontId="5" fillId="0" borderId="39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165" fontId="5" fillId="0" borderId="1" xfId="0" applyNumberFormat="1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9" fillId="0" borderId="10" xfId="3" applyFont="1" applyBorder="1" applyAlignment="1">
      <alignment horizontal="right" wrapText="1"/>
    </xf>
    <xf numFmtId="0" fontId="9" fillId="0" borderId="13" xfId="3" applyFont="1" applyBorder="1" applyAlignment="1">
      <alignment horizontal="right" wrapText="1"/>
    </xf>
    <xf numFmtId="0" fontId="9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center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165" fontId="1" fillId="0" borderId="1" xfId="0" applyNumberFormat="1" applyFont="1" applyBorder="1" applyAlignment="1">
      <alignment wrapText="1"/>
    </xf>
    <xf numFmtId="0" fontId="2" fillId="0" borderId="48" xfId="3" applyFont="1" applyBorder="1" applyAlignment="1">
      <alignment horizontal="right" wrapText="1"/>
    </xf>
    <xf numFmtId="0" fontId="2" fillId="0" borderId="49" xfId="3" applyFont="1" applyBorder="1" applyAlignment="1">
      <alignment horizontal="right" wrapText="1"/>
    </xf>
    <xf numFmtId="0" fontId="2" fillId="0" borderId="47" xfId="3" applyFont="1" applyBorder="1" applyAlignment="1">
      <alignment horizontal="right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Normal" xfId="0" builtinId="0"/>
    <cellStyle name="Normal 2" xfId="2" xr:uid="{00000000-0005-0000-0000-000002000000}"/>
    <cellStyle name="Обычный_33. OZOLNIEKU NOVADA DOME_OZO SKOLA_TELPU, GAITENU, KAPNU TELPU REMONTS_TAME_VADIMS_2011_02_25_melnraksts" xfId="1" xr:uid="{00000000-0005-0000-0000-000003000000}"/>
    <cellStyle name="Обычный_33. OZOLNIEKU NOVADA DOME_OZO SKOLA_TELPU, GAITENU, KAPNU TELPU REMONTS_TAME_VADIMS_2011_02_25_melnraksts_09. ELITE BRAIN_ZIKI_KUTS BUVNIECIBA_TAME_2013_08_01+EL labots" xfId="5" xr:uid="{00000000-0005-0000-0000-000004000000}"/>
    <cellStyle name="Обычный_saulkrasti_tame" xfId="3" xr:uid="{00000000-0005-0000-0000-000005000000}"/>
  </cellStyles>
  <dxfs count="365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36"/>
  <sheetViews>
    <sheetView zoomScaleNormal="100" zoomScaleSheetLayoutView="115" workbookViewId="0">
      <selection activeCell="F19" sqref="F19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25" t="s">
        <v>1</v>
      </c>
      <c r="C4" s="225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26" t="s">
        <v>3</v>
      </c>
      <c r="C8" s="226"/>
    </row>
    <row r="11" spans="1:3" x14ac:dyDescent="0.2">
      <c r="B11" s="2" t="s">
        <v>4</v>
      </c>
    </row>
    <row r="12" spans="1:3" x14ac:dyDescent="0.2">
      <c r="B12" s="75" t="s">
        <v>52</v>
      </c>
    </row>
    <row r="13" spans="1:3" x14ac:dyDescent="0.2">
      <c r="A13" s="4" t="s">
        <v>5</v>
      </c>
      <c r="B13" s="68" t="s">
        <v>55</v>
      </c>
      <c r="C13" s="68"/>
    </row>
    <row r="14" spans="1:3" ht="22.5" x14ac:dyDescent="0.2">
      <c r="A14" s="4" t="s">
        <v>6</v>
      </c>
      <c r="B14" s="68" t="s">
        <v>56</v>
      </c>
      <c r="C14" s="68"/>
    </row>
    <row r="15" spans="1:3" ht="22.5" x14ac:dyDescent="0.2">
      <c r="A15" s="27" t="s">
        <v>7</v>
      </c>
      <c r="B15" s="85" t="s">
        <v>197</v>
      </c>
      <c r="C15" s="67"/>
    </row>
    <row r="16" spans="1:3" x14ac:dyDescent="0.2">
      <c r="A16" s="4" t="s">
        <v>8</v>
      </c>
      <c r="B16" s="84"/>
      <c r="C16" s="66"/>
    </row>
    <row r="17" spans="1:5" ht="12" thickBot="1" x14ac:dyDescent="0.25"/>
    <row r="18" spans="1:5" x14ac:dyDescent="0.2">
      <c r="A18" s="5" t="s">
        <v>9</v>
      </c>
      <c r="B18" s="6" t="s">
        <v>10</v>
      </c>
      <c r="C18" s="7" t="s">
        <v>11</v>
      </c>
    </row>
    <row r="19" spans="1:5" ht="22.5" x14ac:dyDescent="0.2">
      <c r="A19" s="70">
        <v>1</v>
      </c>
      <c r="B19" s="83" t="s">
        <v>57</v>
      </c>
      <c r="C19" s="9">
        <f>'Kops a'!E32</f>
        <v>0</v>
      </c>
    </row>
    <row r="20" spans="1:5" x14ac:dyDescent="0.2">
      <c r="A20" s="71"/>
      <c r="B20" s="72"/>
      <c r="C20" s="10"/>
    </row>
    <row r="21" spans="1:5" x14ac:dyDescent="0.2">
      <c r="A21" s="73"/>
      <c r="B21" s="8"/>
      <c r="C21" s="10"/>
    </row>
    <row r="22" spans="1:5" x14ac:dyDescent="0.2">
      <c r="A22" s="73"/>
      <c r="B22" s="8"/>
      <c r="C22" s="10"/>
    </row>
    <row r="23" spans="1:5" x14ac:dyDescent="0.2">
      <c r="A23" s="73"/>
      <c r="B23" s="8"/>
      <c r="C23" s="10"/>
    </row>
    <row r="24" spans="1:5" x14ac:dyDescent="0.2">
      <c r="A24" s="73"/>
      <c r="B24" s="8"/>
      <c r="C24" s="10"/>
    </row>
    <row r="25" spans="1:5" ht="12" thickBot="1" x14ac:dyDescent="0.25">
      <c r="A25" s="74"/>
      <c r="B25" s="47"/>
      <c r="C25" s="48"/>
    </row>
    <row r="26" spans="1:5" ht="12" thickBot="1" x14ac:dyDescent="0.25">
      <c r="A26" s="11"/>
      <c r="B26" s="12" t="s">
        <v>12</v>
      </c>
      <c r="C26" s="13">
        <f>SUM(C19:C25)</f>
        <v>0</v>
      </c>
    </row>
    <row r="27" spans="1:5" ht="12" thickBot="1" x14ac:dyDescent="0.25">
      <c r="B27" s="14"/>
      <c r="C27" s="15"/>
    </row>
    <row r="28" spans="1:5" ht="12" thickBot="1" x14ac:dyDescent="0.25">
      <c r="A28" s="227" t="s">
        <v>13</v>
      </c>
      <c r="B28" s="228"/>
      <c r="C28" s="16">
        <f>ROUND(C26*21%,2)</f>
        <v>0</v>
      </c>
      <c r="E28" s="107"/>
    </row>
    <row r="31" spans="1:5" x14ac:dyDescent="0.2">
      <c r="A31" s="1" t="s">
        <v>14</v>
      </c>
      <c r="B31" s="229"/>
      <c r="C31" s="229"/>
    </row>
    <row r="32" spans="1:5" x14ac:dyDescent="0.2">
      <c r="B32" s="224" t="s">
        <v>15</v>
      </c>
      <c r="C32" s="224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632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364" priority="9" operator="equal">
      <formula>0</formula>
    </cfRule>
  </conditionalFormatting>
  <conditionalFormatting sqref="B13:B16">
    <cfRule type="cellIs" dxfId="363" priority="8" operator="equal">
      <formula>0</formula>
    </cfRule>
  </conditionalFormatting>
  <conditionalFormatting sqref="B19">
    <cfRule type="cellIs" dxfId="362" priority="7" operator="equal">
      <formula>0</formula>
    </cfRule>
  </conditionalFormatting>
  <conditionalFormatting sqref="B34">
    <cfRule type="cellIs" dxfId="361" priority="5" operator="equal">
      <formula>0</formula>
    </cfRule>
  </conditionalFormatting>
  <conditionalFormatting sqref="B31:C31">
    <cfRule type="cellIs" dxfId="360" priority="3" operator="equal">
      <formula>0</formula>
    </cfRule>
  </conditionalFormatting>
  <conditionalFormatting sqref="A19">
    <cfRule type="cellIs" dxfId="359" priority="2" operator="equal">
      <formula>0</formula>
    </cfRule>
  </conditionalFormatting>
  <conditionalFormatting sqref="A36">
    <cfRule type="containsText" dxfId="358" priority="1" operator="containsText" text="Tāme sastādīta 20__. gada __. _________">
      <formula>NOT(ISERROR(SEARCH("Tāme sastādīta 20__. gada __. _________",A36)))</formula>
    </cfRule>
  </conditionalFormatting>
  <pageMargins left="0.7" right="0.7" top="1.3149999999999999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P70"/>
  <sheetViews>
    <sheetView topLeftCell="A7" zoomScaleNormal="100" zoomScaleSheetLayoutView="130" workbookViewId="0">
      <selection activeCell="C16" sqref="C16"/>
    </sheetView>
  </sheetViews>
  <sheetFormatPr defaultRowHeight="11.25" x14ac:dyDescent="0.2"/>
  <cols>
    <col min="1" max="1" width="4.5703125" style="1" customWidth="1"/>
    <col min="2" max="2" width="9.42578125" style="88" bestFit="1" customWidth="1"/>
    <col min="3" max="3" width="38.42578125" style="88" customWidth="1"/>
    <col min="4" max="4" width="5.85546875" style="1" customWidth="1"/>
    <col min="5" max="5" width="8.7109375" style="1" customWidth="1"/>
    <col min="6" max="6" width="4.42578125" style="1" bestFit="1" customWidth="1"/>
    <col min="7" max="9" width="5.42578125" style="1" bestFit="1" customWidth="1"/>
    <col min="10" max="10" width="4.42578125" style="1" bestFit="1" customWidth="1"/>
    <col min="11" max="11" width="5.42578125" style="1" bestFit="1" customWidth="1"/>
    <col min="12" max="12" width="6.28515625" style="1" bestFit="1" customWidth="1"/>
    <col min="13" max="14" width="7.7109375" style="1" customWidth="1"/>
    <col min="15" max="15" width="6.28515625" style="1" bestFit="1" customWidth="1"/>
    <col min="16" max="16" width="9" style="1" customWidth="1"/>
    <col min="17" max="17" width="22.7109375" style="1" customWidth="1"/>
    <col min="18" max="16384" width="9.140625" style="1"/>
  </cols>
  <sheetData>
    <row r="1" spans="1:16" x14ac:dyDescent="0.2">
      <c r="A1" s="23"/>
      <c r="B1" s="96"/>
      <c r="C1" s="97" t="s">
        <v>38</v>
      </c>
      <c r="D1" s="46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98"/>
      <c r="C2" s="296" t="s">
        <v>409</v>
      </c>
      <c r="D2" s="296"/>
      <c r="E2" s="296"/>
      <c r="F2" s="296"/>
      <c r="G2" s="296"/>
      <c r="H2" s="296"/>
      <c r="I2" s="296"/>
      <c r="J2" s="29"/>
    </row>
    <row r="3" spans="1:16" x14ac:dyDescent="0.2">
      <c r="A3" s="30"/>
      <c r="B3" s="99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16" x14ac:dyDescent="0.2">
      <c r="A4" s="30"/>
      <c r="B4" s="99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16" x14ac:dyDescent="0.2">
      <c r="A5" s="23"/>
      <c r="B5" s="96"/>
      <c r="C5" s="9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96"/>
      <c r="C6" s="9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96"/>
      <c r="C7" s="9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96"/>
      <c r="C8" s="100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P58</f>
        <v>0</v>
      </c>
      <c r="O9" s="298"/>
      <c r="P9" s="31"/>
    </row>
    <row r="10" spans="1:16" x14ac:dyDescent="0.2">
      <c r="A10" s="32"/>
      <c r="B10" s="101"/>
      <c r="C10" s="100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A64</f>
        <v>Tāme sastādīta</v>
      </c>
    </row>
    <row r="11" spans="1:16" ht="12" thickBot="1" x14ac:dyDescent="0.25">
      <c r="A11" s="32"/>
      <c r="B11" s="101"/>
      <c r="C11" s="100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44" t="s">
        <v>23</v>
      </c>
      <c r="B12" s="322" t="s">
        <v>40</v>
      </c>
      <c r="C12" s="324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16" ht="126.75" customHeight="1" thickBot="1" x14ac:dyDescent="0.25">
      <c r="A13" s="299"/>
      <c r="B13" s="323"/>
      <c r="C13" s="325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16" ht="33.75" x14ac:dyDescent="0.2">
      <c r="A14" s="190"/>
      <c r="B14" s="191"/>
      <c r="C14" s="192" t="s">
        <v>410</v>
      </c>
      <c r="D14" s="193"/>
      <c r="E14" s="194"/>
      <c r="F14" s="113"/>
      <c r="G14" s="114"/>
      <c r="H14" s="115">
        <f t="shared" ref="H14:H57" si="0">ROUND(F14*G14,2)</f>
        <v>0</v>
      </c>
      <c r="I14" s="114"/>
      <c r="J14" s="114"/>
      <c r="K14" s="116">
        <f t="shared" ref="K14:K57" si="1">SUM(H14:J14)</f>
        <v>0</v>
      </c>
      <c r="L14" s="117">
        <f t="shared" ref="L14:L57" si="2">ROUND(E14*F14,2)</f>
        <v>0</v>
      </c>
      <c r="M14" s="115">
        <f t="shared" ref="M14:M57" si="3">ROUND(H14*E14,2)</f>
        <v>0</v>
      </c>
      <c r="N14" s="115">
        <f t="shared" ref="N14:N57" si="4">ROUND(I14*E14,2)</f>
        <v>0</v>
      </c>
      <c r="O14" s="115">
        <f t="shared" ref="O14:O57" si="5">ROUND(J14*E14,2)</f>
        <v>0</v>
      </c>
      <c r="P14" s="116">
        <f t="shared" ref="P14:P57" si="6">SUM(M14:O14)</f>
        <v>0</v>
      </c>
    </row>
    <row r="15" spans="1:16" ht="22.5" x14ac:dyDescent="0.2">
      <c r="A15" s="186">
        <v>1</v>
      </c>
      <c r="B15" s="183" t="s">
        <v>60</v>
      </c>
      <c r="C15" s="188" t="s">
        <v>411</v>
      </c>
      <c r="D15" s="183" t="s">
        <v>153</v>
      </c>
      <c r="E15" s="187">
        <v>1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</row>
    <row r="16" spans="1:16" x14ac:dyDescent="0.2">
      <c r="A16" s="186"/>
      <c r="B16" s="183"/>
      <c r="C16" s="210" t="s">
        <v>158</v>
      </c>
      <c r="D16" s="183"/>
      <c r="E16" s="187"/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</row>
    <row r="17" spans="1:16" x14ac:dyDescent="0.2">
      <c r="A17" s="179">
        <v>1</v>
      </c>
      <c r="B17" s="173" t="s">
        <v>60</v>
      </c>
      <c r="C17" s="188" t="s">
        <v>412</v>
      </c>
      <c r="D17" s="183" t="s">
        <v>62</v>
      </c>
      <c r="E17" s="187">
        <v>13.6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</row>
    <row r="18" spans="1:16" ht="22.5" x14ac:dyDescent="0.2">
      <c r="A18" s="179">
        <v>2</v>
      </c>
      <c r="B18" s="173" t="s">
        <v>60</v>
      </c>
      <c r="C18" s="180" t="s">
        <v>413</v>
      </c>
      <c r="D18" s="181" t="s">
        <v>62</v>
      </c>
      <c r="E18" s="182">
        <v>4.8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</row>
    <row r="19" spans="1:16" x14ac:dyDescent="0.2">
      <c r="A19" s="186">
        <v>3</v>
      </c>
      <c r="B19" s="183" t="s">
        <v>60</v>
      </c>
      <c r="C19" s="188" t="s">
        <v>159</v>
      </c>
      <c r="D19" s="183" t="s">
        <v>62</v>
      </c>
      <c r="E19" s="187">
        <v>8.8000000000000007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</row>
    <row r="20" spans="1:16" x14ac:dyDescent="0.2">
      <c r="A20" s="179">
        <v>4</v>
      </c>
      <c r="B20" s="183" t="s">
        <v>60</v>
      </c>
      <c r="C20" s="188" t="s">
        <v>160</v>
      </c>
      <c r="D20" s="183" t="s">
        <v>62</v>
      </c>
      <c r="E20" s="187">
        <v>4.8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</row>
    <row r="21" spans="1:16" x14ac:dyDescent="0.2">
      <c r="A21" s="179">
        <v>5</v>
      </c>
      <c r="B21" s="183" t="s">
        <v>60</v>
      </c>
      <c r="C21" s="188" t="s">
        <v>161</v>
      </c>
      <c r="D21" s="183" t="s">
        <v>62</v>
      </c>
      <c r="E21" s="187">
        <v>8.8000000000000007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</row>
    <row r="22" spans="1:16" x14ac:dyDescent="0.2">
      <c r="A22" s="186">
        <v>6</v>
      </c>
      <c r="B22" s="183" t="s">
        <v>60</v>
      </c>
      <c r="C22" s="188" t="s">
        <v>103</v>
      </c>
      <c r="D22" s="183" t="s">
        <v>73</v>
      </c>
      <c r="E22" s="187">
        <v>1.6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</row>
    <row r="23" spans="1:16" x14ac:dyDescent="0.2">
      <c r="A23" s="179">
        <v>7</v>
      </c>
      <c r="B23" s="183"/>
      <c r="C23" s="189" t="s">
        <v>270</v>
      </c>
      <c r="D23" s="183" t="s">
        <v>90</v>
      </c>
      <c r="E23" s="187">
        <f>E22*0.12</f>
        <v>0.192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</row>
    <row r="24" spans="1:16" x14ac:dyDescent="0.2">
      <c r="A24" s="179">
        <v>8</v>
      </c>
      <c r="B24" s="183"/>
      <c r="C24" s="189" t="s">
        <v>351</v>
      </c>
      <c r="D24" s="183" t="s">
        <v>92</v>
      </c>
      <c r="E24" s="209">
        <f>E22*4.5</f>
        <v>7.2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</row>
    <row r="25" spans="1:16" x14ac:dyDescent="0.2">
      <c r="A25" s="186">
        <v>9</v>
      </c>
      <c r="B25" s="183" t="s">
        <v>60</v>
      </c>
      <c r="C25" s="188" t="s">
        <v>106</v>
      </c>
      <c r="D25" s="183" t="s">
        <v>73</v>
      </c>
      <c r="E25" s="187">
        <v>1.1000000000000001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</row>
    <row r="26" spans="1:16" x14ac:dyDescent="0.2">
      <c r="A26" s="179">
        <v>10</v>
      </c>
      <c r="B26" s="183"/>
      <c r="C26" s="189" t="s">
        <v>355</v>
      </c>
      <c r="D26" s="183" t="s">
        <v>90</v>
      </c>
      <c r="E26" s="187">
        <f>E25*0.15</f>
        <v>0.16500000000000001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</row>
    <row r="27" spans="1:16" ht="22.5" x14ac:dyDescent="0.2">
      <c r="A27" s="179">
        <v>11</v>
      </c>
      <c r="B27" s="183"/>
      <c r="C27" s="189" t="s">
        <v>356</v>
      </c>
      <c r="D27" s="183" t="s">
        <v>92</v>
      </c>
      <c r="E27" s="187">
        <f>E25*3.5</f>
        <v>3.8500000000000005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</row>
    <row r="28" spans="1:16" x14ac:dyDescent="0.2">
      <c r="A28" s="186">
        <v>12</v>
      </c>
      <c r="B28" s="183" t="s">
        <v>60</v>
      </c>
      <c r="C28" s="188" t="s">
        <v>96</v>
      </c>
      <c r="D28" s="183" t="s">
        <v>68</v>
      </c>
      <c r="E28" s="187">
        <v>1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</row>
    <row r="29" spans="1:16" ht="12.75" customHeight="1" x14ac:dyDescent="0.2">
      <c r="A29" s="186"/>
      <c r="B29" s="183"/>
      <c r="C29" s="210" t="s">
        <v>414</v>
      </c>
      <c r="D29" s="183"/>
      <c r="E29" s="187"/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</row>
    <row r="30" spans="1:16" x14ac:dyDescent="0.2">
      <c r="A30" s="179">
        <v>1</v>
      </c>
      <c r="B30" s="173" t="s">
        <v>60</v>
      </c>
      <c r="C30" s="188" t="s">
        <v>162</v>
      </c>
      <c r="D30" s="183" t="s">
        <v>62</v>
      </c>
      <c r="E30" s="187">
        <f>E17</f>
        <v>13.6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</row>
    <row r="31" spans="1:16" ht="22.5" x14ac:dyDescent="0.2">
      <c r="A31" s="186">
        <v>2</v>
      </c>
      <c r="B31" s="183" t="s">
        <v>60</v>
      </c>
      <c r="C31" s="188" t="s">
        <v>415</v>
      </c>
      <c r="D31" s="183" t="s">
        <v>62</v>
      </c>
      <c r="E31" s="187">
        <v>13.6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</row>
    <row r="32" spans="1:16" ht="22.5" x14ac:dyDescent="0.2">
      <c r="A32" s="186">
        <v>3</v>
      </c>
      <c r="B32" s="183" t="s">
        <v>60</v>
      </c>
      <c r="C32" s="188" t="s">
        <v>416</v>
      </c>
      <c r="D32" s="183" t="s">
        <v>88</v>
      </c>
      <c r="E32" s="187">
        <v>0.2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</row>
    <row r="33" spans="1:16" ht="33.75" x14ac:dyDescent="0.2">
      <c r="A33" s="190"/>
      <c r="B33" s="191"/>
      <c r="C33" s="192" t="s">
        <v>417</v>
      </c>
      <c r="D33" s="193"/>
      <c r="E33" s="194"/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</row>
    <row r="34" spans="1:16" ht="22.5" x14ac:dyDescent="0.2">
      <c r="A34" s="186">
        <v>1</v>
      </c>
      <c r="B34" s="183" t="s">
        <v>60</v>
      </c>
      <c r="C34" s="188" t="s">
        <v>411</v>
      </c>
      <c r="D34" s="183" t="s">
        <v>153</v>
      </c>
      <c r="E34" s="187">
        <v>3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</row>
    <row r="35" spans="1:16" x14ac:dyDescent="0.2">
      <c r="A35" s="186"/>
      <c r="B35" s="183"/>
      <c r="C35" s="210" t="s">
        <v>158</v>
      </c>
      <c r="D35" s="183"/>
      <c r="E35" s="187"/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</row>
    <row r="36" spans="1:16" x14ac:dyDescent="0.2">
      <c r="A36" s="179">
        <v>1</v>
      </c>
      <c r="B36" s="173" t="s">
        <v>60</v>
      </c>
      <c r="C36" s="188" t="s">
        <v>412</v>
      </c>
      <c r="D36" s="183" t="s">
        <v>62</v>
      </c>
      <c r="E36" s="187">
        <v>37.4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</row>
    <row r="37" spans="1:16" ht="22.5" x14ac:dyDescent="0.2">
      <c r="A37" s="179">
        <v>2</v>
      </c>
      <c r="B37" s="173" t="s">
        <v>60</v>
      </c>
      <c r="C37" s="180" t="s">
        <v>413</v>
      </c>
      <c r="D37" s="181" t="s">
        <v>62</v>
      </c>
      <c r="E37" s="182">
        <v>13.2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</row>
    <row r="38" spans="1:16" x14ac:dyDescent="0.2">
      <c r="A38" s="186">
        <v>3</v>
      </c>
      <c r="B38" s="183" t="s">
        <v>60</v>
      </c>
      <c r="C38" s="188" t="s">
        <v>159</v>
      </c>
      <c r="D38" s="183" t="s">
        <v>62</v>
      </c>
      <c r="E38" s="187">
        <v>24.2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</row>
    <row r="39" spans="1:16" x14ac:dyDescent="0.2">
      <c r="A39" s="179">
        <v>4</v>
      </c>
      <c r="B39" s="183" t="s">
        <v>60</v>
      </c>
      <c r="C39" s="188" t="s">
        <v>160</v>
      </c>
      <c r="D39" s="183" t="s">
        <v>62</v>
      </c>
      <c r="E39" s="187">
        <v>13.2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</row>
    <row r="40" spans="1:16" x14ac:dyDescent="0.2">
      <c r="A40" s="179">
        <v>5</v>
      </c>
      <c r="B40" s="183" t="s">
        <v>60</v>
      </c>
      <c r="C40" s="188" t="s">
        <v>161</v>
      </c>
      <c r="D40" s="183" t="s">
        <v>62</v>
      </c>
      <c r="E40" s="187">
        <v>24.2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</row>
    <row r="41" spans="1:16" x14ac:dyDescent="0.2">
      <c r="A41" s="186">
        <v>6</v>
      </c>
      <c r="B41" s="183" t="s">
        <v>60</v>
      </c>
      <c r="C41" s="188" t="s">
        <v>103</v>
      </c>
      <c r="D41" s="183" t="s">
        <v>73</v>
      </c>
      <c r="E41" s="187">
        <v>4.5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</row>
    <row r="42" spans="1:16" x14ac:dyDescent="0.2">
      <c r="A42" s="179">
        <v>7</v>
      </c>
      <c r="B42" s="183"/>
      <c r="C42" s="189" t="s">
        <v>270</v>
      </c>
      <c r="D42" s="183" t="s">
        <v>90</v>
      </c>
      <c r="E42" s="187">
        <f>E41*0.12</f>
        <v>0.54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</row>
    <row r="43" spans="1:16" x14ac:dyDescent="0.2">
      <c r="A43" s="179">
        <v>8</v>
      </c>
      <c r="B43" s="183"/>
      <c r="C43" s="189" t="s">
        <v>351</v>
      </c>
      <c r="D43" s="183" t="s">
        <v>92</v>
      </c>
      <c r="E43" s="209">
        <f>E41*4.5</f>
        <v>20.25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</row>
    <row r="44" spans="1:16" x14ac:dyDescent="0.2">
      <c r="A44" s="186">
        <v>9</v>
      </c>
      <c r="B44" s="183" t="s">
        <v>60</v>
      </c>
      <c r="C44" s="188" t="s">
        <v>106</v>
      </c>
      <c r="D44" s="183" t="s">
        <v>73</v>
      </c>
      <c r="E44" s="187">
        <v>2.9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</row>
    <row r="45" spans="1:16" x14ac:dyDescent="0.2">
      <c r="A45" s="179">
        <v>10</v>
      </c>
      <c r="B45" s="183"/>
      <c r="C45" s="189" t="s">
        <v>355</v>
      </c>
      <c r="D45" s="183" t="s">
        <v>90</v>
      </c>
      <c r="E45" s="187">
        <f>E44*0.15</f>
        <v>0.435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</row>
    <row r="46" spans="1:16" ht="22.5" x14ac:dyDescent="0.2">
      <c r="A46" s="179">
        <v>11</v>
      </c>
      <c r="B46" s="183"/>
      <c r="C46" s="189" t="s">
        <v>356</v>
      </c>
      <c r="D46" s="183" t="s">
        <v>92</v>
      </c>
      <c r="E46" s="187">
        <f>E44*3.5</f>
        <v>10.15</v>
      </c>
      <c r="F46" s="113"/>
      <c r="G46" s="114"/>
      <c r="H46" s="115">
        <f t="shared" si="0"/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</row>
    <row r="47" spans="1:16" x14ac:dyDescent="0.2">
      <c r="A47" s="186">
        <v>12</v>
      </c>
      <c r="B47" s="183" t="s">
        <v>60</v>
      </c>
      <c r="C47" s="188" t="s">
        <v>96</v>
      </c>
      <c r="D47" s="183" t="s">
        <v>68</v>
      </c>
      <c r="E47" s="187">
        <v>1</v>
      </c>
      <c r="F47" s="113"/>
      <c r="G47" s="114"/>
      <c r="H47" s="115">
        <f t="shared" si="0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</row>
    <row r="48" spans="1:16" x14ac:dyDescent="0.2">
      <c r="A48" s="186"/>
      <c r="B48" s="183"/>
      <c r="C48" s="210" t="s">
        <v>414</v>
      </c>
      <c r="D48" s="183"/>
      <c r="E48" s="187"/>
      <c r="F48" s="113"/>
      <c r="G48" s="114"/>
      <c r="H48" s="115">
        <f t="shared" si="0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</row>
    <row r="49" spans="1:16" x14ac:dyDescent="0.2">
      <c r="A49" s="179">
        <v>1</v>
      </c>
      <c r="B49" s="173" t="s">
        <v>60</v>
      </c>
      <c r="C49" s="188" t="s">
        <v>162</v>
      </c>
      <c r="D49" s="183" t="s">
        <v>62</v>
      </c>
      <c r="E49" s="187">
        <f>E36</f>
        <v>37.4</v>
      </c>
      <c r="F49" s="113"/>
      <c r="G49" s="114"/>
      <c r="H49" s="115">
        <f t="shared" si="0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</row>
    <row r="50" spans="1:16" ht="22.5" x14ac:dyDescent="0.2">
      <c r="A50" s="186">
        <v>2</v>
      </c>
      <c r="B50" s="183" t="s">
        <v>60</v>
      </c>
      <c r="C50" s="188" t="s">
        <v>415</v>
      </c>
      <c r="D50" s="183" t="s">
        <v>62</v>
      </c>
      <c r="E50" s="187">
        <f>E49</f>
        <v>37.4</v>
      </c>
      <c r="F50" s="113"/>
      <c r="G50" s="114"/>
      <c r="H50" s="115">
        <f t="shared" si="0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</row>
    <row r="51" spans="1:16" ht="22.5" x14ac:dyDescent="0.2">
      <c r="A51" s="186">
        <v>3</v>
      </c>
      <c r="B51" s="183" t="s">
        <v>60</v>
      </c>
      <c r="C51" s="188" t="s">
        <v>416</v>
      </c>
      <c r="D51" s="183" t="s">
        <v>88</v>
      </c>
      <c r="E51" s="187">
        <v>0.7</v>
      </c>
      <c r="F51" s="113"/>
      <c r="G51" s="114"/>
      <c r="H51" s="115">
        <f t="shared" si="0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</row>
    <row r="52" spans="1:16" ht="22.5" x14ac:dyDescent="0.2">
      <c r="A52" s="190"/>
      <c r="B52" s="191"/>
      <c r="C52" s="192" t="s">
        <v>418</v>
      </c>
      <c r="D52" s="193"/>
      <c r="E52" s="194"/>
      <c r="F52" s="113"/>
      <c r="G52" s="114"/>
      <c r="H52" s="115">
        <f t="shared" si="0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</row>
    <row r="53" spans="1:16" ht="33.75" x14ac:dyDescent="0.2">
      <c r="A53" s="213">
        <v>1</v>
      </c>
      <c r="B53" s="214" t="s">
        <v>60</v>
      </c>
      <c r="C53" s="188" t="s">
        <v>419</v>
      </c>
      <c r="D53" s="215" t="s">
        <v>68</v>
      </c>
      <c r="E53" s="166">
        <v>95</v>
      </c>
      <c r="F53" s="113"/>
      <c r="G53" s="114"/>
      <c r="H53" s="115">
        <f t="shared" si="0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</row>
    <row r="54" spans="1:16" ht="33.75" x14ac:dyDescent="0.2">
      <c r="A54" s="213">
        <v>2</v>
      </c>
      <c r="B54" s="214" t="s">
        <v>60</v>
      </c>
      <c r="C54" s="188" t="s">
        <v>420</v>
      </c>
      <c r="D54" s="215" t="s">
        <v>147</v>
      </c>
      <c r="E54" s="166">
        <v>114</v>
      </c>
      <c r="F54" s="113"/>
      <c r="G54" s="114"/>
      <c r="H54" s="115">
        <f t="shared" si="0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</row>
    <row r="55" spans="1:16" x14ac:dyDescent="0.2">
      <c r="A55" s="190"/>
      <c r="B55" s="191"/>
      <c r="C55" s="192" t="s">
        <v>421</v>
      </c>
      <c r="D55" s="193"/>
      <c r="E55" s="194"/>
      <c r="F55" s="113"/>
      <c r="G55" s="114"/>
      <c r="H55" s="115">
        <f t="shared" si="0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</row>
    <row r="56" spans="1:16" x14ac:dyDescent="0.2">
      <c r="A56" s="186">
        <v>1</v>
      </c>
      <c r="B56" s="183" t="s">
        <v>60</v>
      </c>
      <c r="C56" s="216" t="s">
        <v>422</v>
      </c>
      <c r="D56" s="183" t="s">
        <v>68</v>
      </c>
      <c r="E56" s="187">
        <v>259</v>
      </c>
      <c r="F56" s="113"/>
      <c r="G56" s="114"/>
      <c r="H56" s="115">
        <f t="shared" si="0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</row>
    <row r="57" spans="1:16" ht="23.25" thickBot="1" x14ac:dyDescent="0.25">
      <c r="A57" s="213">
        <v>2</v>
      </c>
      <c r="B57" s="214" t="s">
        <v>60</v>
      </c>
      <c r="C57" s="164" t="s">
        <v>423</v>
      </c>
      <c r="D57" s="215" t="s">
        <v>68</v>
      </c>
      <c r="E57" s="166">
        <f>E56</f>
        <v>259</v>
      </c>
      <c r="F57" s="113"/>
      <c r="G57" s="114"/>
      <c r="H57" s="115">
        <f t="shared" si="0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</row>
    <row r="58" spans="1:16" ht="12" thickBot="1" x14ac:dyDescent="0.25">
      <c r="A58" s="313" t="s">
        <v>633</v>
      </c>
      <c r="B58" s="314"/>
      <c r="C58" s="314"/>
      <c r="D58" s="314"/>
      <c r="E58" s="314"/>
      <c r="F58" s="314"/>
      <c r="G58" s="314"/>
      <c r="H58" s="314"/>
      <c r="I58" s="314"/>
      <c r="J58" s="314"/>
      <c r="K58" s="315"/>
      <c r="L58" s="58">
        <f>SUM(L14:L57)</f>
        <v>0</v>
      </c>
      <c r="M58" s="59">
        <f>SUM(M14:M57)</f>
        <v>0</v>
      </c>
      <c r="N58" s="59">
        <f>SUM(N14:N57)</f>
        <v>0</v>
      </c>
      <c r="O58" s="59">
        <f>SUM(O14:O57)</f>
        <v>0</v>
      </c>
      <c r="P58" s="60">
        <f>SUM(P14:P57)</f>
        <v>0</v>
      </c>
    </row>
    <row r="59" spans="1:16" x14ac:dyDescent="0.2">
      <c r="A59" s="17"/>
      <c r="B59" s="94"/>
      <c r="C59" s="94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94"/>
      <c r="C60" s="94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" t="s">
        <v>14</v>
      </c>
      <c r="B61" s="94"/>
      <c r="C61" s="316">
        <f>'Kops a'!C35:H35</f>
        <v>0</v>
      </c>
      <c r="D61" s="316"/>
      <c r="E61" s="316"/>
      <c r="F61" s="316"/>
      <c r="G61" s="316"/>
      <c r="H61" s="316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94"/>
      <c r="C62" s="224" t="s">
        <v>15</v>
      </c>
      <c r="D62" s="224"/>
      <c r="E62" s="224"/>
      <c r="F62" s="224"/>
      <c r="G62" s="224"/>
      <c r="H62" s="224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94"/>
      <c r="C63" s="94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77" t="str">
        <f>'Kops a'!A38</f>
        <v>Tāme sastādīta</v>
      </c>
      <c r="B64" s="102"/>
      <c r="C64" s="102"/>
      <c r="D64" s="7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94"/>
      <c r="C65" s="94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" t="s">
        <v>37</v>
      </c>
      <c r="B66" s="94"/>
      <c r="C66" s="316">
        <f>'Kops a'!C40:H40</f>
        <v>0</v>
      </c>
      <c r="D66" s="316"/>
      <c r="E66" s="316"/>
      <c r="F66" s="316"/>
      <c r="G66" s="316"/>
      <c r="H66" s="316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94"/>
      <c r="C67" s="224" t="s">
        <v>15</v>
      </c>
      <c r="D67" s="224"/>
      <c r="E67" s="224"/>
      <c r="F67" s="224"/>
      <c r="G67" s="224"/>
      <c r="H67" s="224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94"/>
      <c r="C68" s="94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77" t="s">
        <v>54</v>
      </c>
      <c r="B69" s="102"/>
      <c r="C69" s="103">
        <f>'Kops a'!C43</f>
        <v>0</v>
      </c>
      <c r="D69" s="45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94"/>
      <c r="C70" s="94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</sheetData>
  <mergeCells count="22">
    <mergeCell ref="C67:H67"/>
    <mergeCell ref="C4:I4"/>
    <mergeCell ref="F12:K12"/>
    <mergeCell ref="A9:F9"/>
    <mergeCell ref="J9:M9"/>
    <mergeCell ref="D8:L8"/>
    <mergeCell ref="A58:K58"/>
    <mergeCell ref="C61:H61"/>
    <mergeCell ref="C62:H62"/>
    <mergeCell ref="C66:H6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9:E22 C36:C40 D36:E57 A36:B57 B23:E27 A23:A35">
    <cfRule type="cellIs" dxfId="128" priority="103" operator="equal">
      <formula>0</formula>
    </cfRule>
  </conditionalFormatting>
  <conditionalFormatting sqref="N9:O9">
    <cfRule type="cellIs" dxfId="127" priority="102" operator="equal">
      <formula>0</formula>
    </cfRule>
  </conditionalFormatting>
  <conditionalFormatting sqref="A9:F9">
    <cfRule type="containsText" dxfId="126" priority="10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5" priority="99" operator="equal">
      <formula>0</formula>
    </cfRule>
  </conditionalFormatting>
  <conditionalFormatting sqref="O10">
    <cfRule type="cellIs" dxfId="124" priority="98" operator="equal">
      <formula>"20__. gada __. _________"</formula>
    </cfRule>
  </conditionalFormatting>
  <conditionalFormatting sqref="A58:K58">
    <cfRule type="containsText" dxfId="123" priority="97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L58:P58">
    <cfRule type="cellIs" dxfId="122" priority="92" operator="equal">
      <formula>0</formula>
    </cfRule>
  </conditionalFormatting>
  <conditionalFormatting sqref="C4:I4">
    <cfRule type="cellIs" dxfId="121" priority="91" operator="equal">
      <formula>0</formula>
    </cfRule>
  </conditionalFormatting>
  <conditionalFormatting sqref="D5:L8">
    <cfRule type="cellIs" dxfId="120" priority="87" operator="equal">
      <formula>0</formula>
    </cfRule>
  </conditionalFormatting>
  <conditionalFormatting sqref="D14:E17 A14:B17">
    <cfRule type="cellIs" dxfId="119" priority="86" operator="equal">
      <formula>0</formula>
    </cfRule>
  </conditionalFormatting>
  <conditionalFormatting sqref="C14:C17 C42:C57">
    <cfRule type="cellIs" dxfId="118" priority="85" operator="equal">
      <formula>0</formula>
    </cfRule>
  </conditionalFormatting>
  <conditionalFormatting sqref="P10">
    <cfRule type="cellIs" dxfId="117" priority="83" operator="equal">
      <formula>"20__. gada __. _________"</formula>
    </cfRule>
  </conditionalFormatting>
  <conditionalFormatting sqref="C66:H66">
    <cfRule type="cellIs" dxfId="116" priority="80" operator="equal">
      <formula>0</formula>
    </cfRule>
  </conditionalFormatting>
  <conditionalFormatting sqref="C61:H61">
    <cfRule type="cellIs" dxfId="115" priority="79" operator="equal">
      <formula>0</formula>
    </cfRule>
  </conditionalFormatting>
  <conditionalFormatting sqref="C66:H66 C69 C61:H61">
    <cfRule type="cellIs" dxfId="114" priority="78" operator="equal">
      <formula>0</formula>
    </cfRule>
  </conditionalFormatting>
  <conditionalFormatting sqref="D1">
    <cfRule type="cellIs" dxfId="113" priority="77" operator="equal">
      <formula>0</formula>
    </cfRule>
  </conditionalFormatting>
  <conditionalFormatting sqref="C41">
    <cfRule type="cellIs" dxfId="112" priority="67" operator="equal">
      <formula>0</formula>
    </cfRule>
  </conditionalFormatting>
  <conditionalFormatting sqref="A18:B18 D18:E18">
    <cfRule type="cellIs" dxfId="111" priority="42" operator="equal">
      <formula>0</formula>
    </cfRule>
  </conditionalFormatting>
  <conditionalFormatting sqref="C18">
    <cfRule type="cellIs" dxfId="110" priority="41" operator="equal">
      <formula>0</formula>
    </cfRule>
  </conditionalFormatting>
  <conditionalFormatting sqref="C28:C35">
    <cfRule type="cellIs" dxfId="109" priority="27" operator="equal">
      <formula>0</formula>
    </cfRule>
  </conditionalFormatting>
  <conditionalFormatting sqref="B28:B35 D28:E35">
    <cfRule type="cellIs" dxfId="108" priority="28" operator="equal">
      <formula>0</formula>
    </cfRule>
  </conditionalFormatting>
  <conditionalFormatting sqref="I14:J57 F14:G57">
    <cfRule type="cellIs" dxfId="107" priority="2" operator="equal">
      <formula>0</formula>
    </cfRule>
  </conditionalFormatting>
  <conditionalFormatting sqref="K14:P57 H14:H57">
    <cfRule type="cellIs" dxfId="106" priority="1" operator="equal">
      <formula>0</formula>
    </cfRule>
  </conditionalFormatting>
  <pageMargins left="0.7" right="0.7" top="0.75" bottom="0.75" header="0.3" footer="0.3"/>
  <pageSetup paperSize="9" scale="90" orientation="landscape" r:id="rId1"/>
  <rowBreaks count="1" manualBreakCount="1">
    <brk id="54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2" operator="containsText" id="{EE428164-089A-404E-98DC-227888EB2467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81" operator="containsText" id="{879A8C95-2477-46CB-81ED-05AD5C15D29F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T61"/>
  <sheetViews>
    <sheetView topLeftCell="A22" zoomScaleNormal="100" zoomScaleSheetLayoutView="100" workbookViewId="0">
      <selection activeCell="E27" sqref="E27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5.42578125" style="1" bestFit="1" customWidth="1"/>
    <col min="8" max="9" width="6.28515625" style="1" bestFit="1" customWidth="1"/>
    <col min="10" max="10" width="5.42578125" style="1" bestFit="1" customWidth="1"/>
    <col min="11" max="12" width="6.28515625" style="1" bestFit="1" customWidth="1"/>
    <col min="13" max="14" width="7.7109375" style="1" customWidth="1"/>
    <col min="15" max="15" width="6.28515625" style="1" bestFit="1" customWidth="1"/>
    <col min="16" max="16" width="9" style="1" customWidth="1"/>
    <col min="17" max="17" width="17.42578125" style="1" customWidth="1"/>
    <col min="18" max="16384" width="9.140625" style="1"/>
  </cols>
  <sheetData>
    <row r="1" spans="1:20" x14ac:dyDescent="0.2">
      <c r="A1" s="23"/>
      <c r="B1" s="23"/>
      <c r="C1" s="27" t="s">
        <v>38</v>
      </c>
      <c r="D1" s="46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175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91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P49</f>
        <v>0</v>
      </c>
      <c r="O9" s="298"/>
      <c r="P9" s="31"/>
    </row>
    <row r="10" spans="1:20" x14ac:dyDescent="0.2">
      <c r="A10" s="32"/>
      <c r="B10" s="33"/>
      <c r="C10" s="91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A55</f>
        <v>Tāme sastādīta</v>
      </c>
    </row>
    <row r="11" spans="1:20" ht="12" thickBot="1" x14ac:dyDescent="0.25">
      <c r="A11" s="32"/>
      <c r="B11" s="33"/>
      <c r="C11" s="91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92" t="s">
        <v>46</v>
      </c>
      <c r="G13" s="93" t="s">
        <v>47</v>
      </c>
      <c r="H13" s="93" t="s">
        <v>48</v>
      </c>
      <c r="I13" s="93" t="s">
        <v>49</v>
      </c>
      <c r="J13" s="93" t="s">
        <v>50</v>
      </c>
      <c r="K13" s="57" t="s">
        <v>51</v>
      </c>
      <c r="L13" s="92" t="s">
        <v>46</v>
      </c>
      <c r="M13" s="93" t="s">
        <v>48</v>
      </c>
      <c r="N13" s="93" t="s">
        <v>49</v>
      </c>
      <c r="O13" s="93" t="s">
        <v>50</v>
      </c>
      <c r="P13" s="57" t="s">
        <v>51</v>
      </c>
    </row>
    <row r="14" spans="1:20" x14ac:dyDescent="0.2">
      <c r="A14" s="157"/>
      <c r="B14" s="158"/>
      <c r="C14" s="159" t="s">
        <v>424</v>
      </c>
      <c r="D14" s="160"/>
      <c r="E14" s="161"/>
      <c r="F14" s="113"/>
      <c r="G14" s="114"/>
      <c r="H14" s="115">
        <f t="shared" ref="H14:H48" si="0">ROUND(F14*G14,2)</f>
        <v>0</v>
      </c>
      <c r="I14" s="114"/>
      <c r="J14" s="114"/>
      <c r="K14" s="116">
        <f t="shared" ref="K14:K48" si="1">SUM(H14:J14)</f>
        <v>0</v>
      </c>
      <c r="L14" s="117">
        <f t="shared" ref="L14:L48" si="2">ROUND(E14*F14,2)</f>
        <v>0</v>
      </c>
      <c r="M14" s="115">
        <f t="shared" ref="M14:M48" si="3">ROUND(H14*E14,2)</f>
        <v>0</v>
      </c>
      <c r="N14" s="115">
        <f t="shared" ref="N14:N48" si="4">ROUND(I14*E14,2)</f>
        <v>0</v>
      </c>
      <c r="O14" s="115">
        <f t="shared" ref="O14:O48" si="5">ROUND(J14*E14,2)</f>
        <v>0</v>
      </c>
      <c r="P14" s="116">
        <f t="shared" ref="P14:P48" si="6">SUM(M14:O14)</f>
        <v>0</v>
      </c>
    </row>
    <row r="15" spans="1:20" x14ac:dyDescent="0.2">
      <c r="A15" s="186">
        <v>1</v>
      </c>
      <c r="B15" s="183" t="s">
        <v>60</v>
      </c>
      <c r="C15" s="164" t="s">
        <v>425</v>
      </c>
      <c r="D15" s="183" t="s">
        <v>73</v>
      </c>
      <c r="E15" s="187">
        <v>892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T15" s="21"/>
    </row>
    <row r="16" spans="1:20" x14ac:dyDescent="0.2">
      <c r="A16" s="186">
        <v>2</v>
      </c>
      <c r="B16" s="183" t="s">
        <v>60</v>
      </c>
      <c r="C16" s="164" t="s">
        <v>166</v>
      </c>
      <c r="D16" s="183" t="s">
        <v>73</v>
      </c>
      <c r="E16" s="187">
        <v>892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0" x14ac:dyDescent="0.2">
      <c r="A17" s="186">
        <v>3</v>
      </c>
      <c r="B17" s="183"/>
      <c r="C17" s="189" t="s">
        <v>167</v>
      </c>
      <c r="D17" s="183" t="s">
        <v>73</v>
      </c>
      <c r="E17" s="166">
        <v>1070.4000000000001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0" x14ac:dyDescent="0.2">
      <c r="A18" s="186">
        <v>4</v>
      </c>
      <c r="B18" s="183"/>
      <c r="C18" s="189" t="s">
        <v>426</v>
      </c>
      <c r="D18" s="183" t="s">
        <v>62</v>
      </c>
      <c r="E18" s="166">
        <v>624.4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0" ht="33.75" x14ac:dyDescent="0.2">
      <c r="A19" s="186">
        <v>5</v>
      </c>
      <c r="B19" s="183" t="s">
        <v>60</v>
      </c>
      <c r="C19" s="164" t="s">
        <v>629</v>
      </c>
      <c r="D19" s="183" t="s">
        <v>73</v>
      </c>
      <c r="E19" s="187">
        <v>892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Q19" s="321"/>
      <c r="T19" s="21"/>
    </row>
    <row r="20" spans="1:20" ht="22.5" x14ac:dyDescent="0.2">
      <c r="A20" s="186">
        <v>6</v>
      </c>
      <c r="B20" s="183"/>
      <c r="C20" s="189" t="s">
        <v>439</v>
      </c>
      <c r="D20" s="183" t="s">
        <v>88</v>
      </c>
      <c r="E20" s="187">
        <v>283.66000000000003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Q20" s="321"/>
      <c r="T20" s="21"/>
    </row>
    <row r="21" spans="1:20" x14ac:dyDescent="0.2">
      <c r="A21" s="168"/>
      <c r="B21" s="169"/>
      <c r="C21" s="170" t="s">
        <v>427</v>
      </c>
      <c r="D21" s="171"/>
      <c r="E21" s="172"/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0" x14ac:dyDescent="0.2">
      <c r="A22" s="186">
        <v>1</v>
      </c>
      <c r="B22" s="183" t="s">
        <v>60</v>
      </c>
      <c r="C22" s="164" t="s">
        <v>173</v>
      </c>
      <c r="D22" s="183" t="s">
        <v>62</v>
      </c>
      <c r="E22" s="166">
        <v>120.6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x14ac:dyDescent="0.2">
      <c r="A23" s="186">
        <v>2</v>
      </c>
      <c r="B23" s="183"/>
      <c r="C23" s="189" t="s">
        <v>168</v>
      </c>
      <c r="D23" s="183" t="s">
        <v>88</v>
      </c>
      <c r="E23" s="217">
        <v>2.774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186">
        <v>3</v>
      </c>
      <c r="B24" s="183"/>
      <c r="C24" s="189" t="s">
        <v>169</v>
      </c>
      <c r="D24" s="183" t="s">
        <v>88</v>
      </c>
      <c r="E24" s="217">
        <v>0.80400000000000005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x14ac:dyDescent="0.2">
      <c r="A25" s="186">
        <v>4</v>
      </c>
      <c r="B25" s="183"/>
      <c r="C25" s="189" t="s">
        <v>170</v>
      </c>
      <c r="D25" s="183" t="s">
        <v>73</v>
      </c>
      <c r="E25" s="166">
        <v>149.91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x14ac:dyDescent="0.2">
      <c r="A26" s="186">
        <v>5</v>
      </c>
      <c r="B26" s="183"/>
      <c r="C26" s="189" t="s">
        <v>171</v>
      </c>
      <c r="D26" s="183" t="s">
        <v>64</v>
      </c>
      <c r="E26" s="187">
        <v>6255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186">
        <v>6</v>
      </c>
      <c r="B27" s="183"/>
      <c r="C27" s="189" t="s">
        <v>172</v>
      </c>
      <c r="D27" s="183" t="s">
        <v>62</v>
      </c>
      <c r="E27" s="187">
        <v>120.6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186">
        <v>7</v>
      </c>
      <c r="B28" s="183" t="s">
        <v>60</v>
      </c>
      <c r="C28" s="164" t="s">
        <v>428</v>
      </c>
      <c r="D28" s="183" t="s">
        <v>62</v>
      </c>
      <c r="E28" s="166">
        <v>13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x14ac:dyDescent="0.2">
      <c r="A29" s="186">
        <v>8</v>
      </c>
      <c r="B29" s="183"/>
      <c r="C29" s="189" t="s">
        <v>168</v>
      </c>
      <c r="D29" s="183" t="s">
        <v>88</v>
      </c>
      <c r="E29" s="217">
        <v>0.314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x14ac:dyDescent="0.2">
      <c r="A30" s="186">
        <v>9</v>
      </c>
      <c r="B30" s="183"/>
      <c r="C30" s="189" t="s">
        <v>169</v>
      </c>
      <c r="D30" s="183" t="s">
        <v>88</v>
      </c>
      <c r="E30" s="217">
        <v>0.12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T30" s="21"/>
    </row>
    <row r="31" spans="1:20" x14ac:dyDescent="0.2">
      <c r="A31" s="186">
        <v>10</v>
      </c>
      <c r="B31" s="183"/>
      <c r="C31" s="189" t="s">
        <v>170</v>
      </c>
      <c r="D31" s="183" t="s">
        <v>73</v>
      </c>
      <c r="E31" s="166">
        <v>22.88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0" x14ac:dyDescent="0.2">
      <c r="A32" s="186">
        <v>11</v>
      </c>
      <c r="B32" s="183"/>
      <c r="C32" s="189" t="s">
        <v>171</v>
      </c>
      <c r="D32" s="183" t="s">
        <v>64</v>
      </c>
      <c r="E32" s="187">
        <v>798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0" x14ac:dyDescent="0.2">
      <c r="A33" s="186">
        <v>12</v>
      </c>
      <c r="B33" s="183"/>
      <c r="C33" s="189" t="s">
        <v>172</v>
      </c>
      <c r="D33" s="183" t="s">
        <v>62</v>
      </c>
      <c r="E33" s="187">
        <v>13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0" ht="22.5" x14ac:dyDescent="0.2">
      <c r="A34" s="186">
        <v>13</v>
      </c>
      <c r="B34" s="183" t="s">
        <v>60</v>
      </c>
      <c r="C34" s="188" t="s">
        <v>429</v>
      </c>
      <c r="D34" s="183" t="s">
        <v>68</v>
      </c>
      <c r="E34" s="187">
        <v>5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0" ht="29.25" customHeight="1" x14ac:dyDescent="0.2">
      <c r="A35" s="168"/>
      <c r="B35" s="169"/>
      <c r="C35" s="170" t="s">
        <v>430</v>
      </c>
      <c r="D35" s="171"/>
      <c r="E35" s="172"/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0" ht="33.75" x14ac:dyDescent="0.2">
      <c r="A36" s="186">
        <v>1</v>
      </c>
      <c r="B36" s="183" t="s">
        <v>60</v>
      </c>
      <c r="C36" s="188" t="s">
        <v>630</v>
      </c>
      <c r="D36" s="183" t="s">
        <v>64</v>
      </c>
      <c r="E36" s="166">
        <v>5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0" x14ac:dyDescent="0.2">
      <c r="A37" s="186">
        <v>2</v>
      </c>
      <c r="B37" s="183" t="s">
        <v>60</v>
      </c>
      <c r="C37" s="188" t="s">
        <v>431</v>
      </c>
      <c r="D37" s="183" t="s">
        <v>68</v>
      </c>
      <c r="E37" s="187">
        <v>5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T37" s="21"/>
    </row>
    <row r="38" spans="1:20" x14ac:dyDescent="0.2">
      <c r="A38" s="186">
        <v>3</v>
      </c>
      <c r="B38" s="183"/>
      <c r="C38" s="189" t="s">
        <v>432</v>
      </c>
      <c r="D38" s="183" t="s">
        <v>88</v>
      </c>
      <c r="E38" s="217">
        <v>0.115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0" x14ac:dyDescent="0.2">
      <c r="A39" s="186">
        <v>4</v>
      </c>
      <c r="B39" s="183"/>
      <c r="C39" s="189" t="s">
        <v>433</v>
      </c>
      <c r="D39" s="183" t="s">
        <v>88</v>
      </c>
      <c r="E39" s="217">
        <v>2.9000000000000001E-2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0" x14ac:dyDescent="0.2">
      <c r="A40" s="186">
        <v>5</v>
      </c>
      <c r="B40" s="183"/>
      <c r="C40" s="189" t="s">
        <v>170</v>
      </c>
      <c r="D40" s="183" t="s">
        <v>73</v>
      </c>
      <c r="E40" s="166">
        <v>7.25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0" x14ac:dyDescent="0.2">
      <c r="A41" s="186">
        <v>6</v>
      </c>
      <c r="B41" s="183"/>
      <c r="C41" s="189" t="s">
        <v>171</v>
      </c>
      <c r="D41" s="183" t="s">
        <v>64</v>
      </c>
      <c r="E41" s="187">
        <v>258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0" x14ac:dyDescent="0.2">
      <c r="A42" s="186">
        <v>7</v>
      </c>
      <c r="B42" s="183"/>
      <c r="C42" s="189" t="s">
        <v>434</v>
      </c>
      <c r="D42" s="183" t="s">
        <v>64</v>
      </c>
      <c r="E42" s="187">
        <v>10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T42" s="21"/>
    </row>
    <row r="43" spans="1:20" ht="22.5" x14ac:dyDescent="0.2">
      <c r="A43" s="186">
        <v>8</v>
      </c>
      <c r="B43" s="183"/>
      <c r="C43" s="189" t="s">
        <v>435</v>
      </c>
      <c r="D43" s="183" t="s">
        <v>68</v>
      </c>
      <c r="E43" s="187">
        <v>5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T43" s="21"/>
    </row>
    <row r="44" spans="1:20" x14ac:dyDescent="0.2">
      <c r="A44" s="186">
        <v>9</v>
      </c>
      <c r="B44" s="183"/>
      <c r="C44" s="189" t="s">
        <v>172</v>
      </c>
      <c r="D44" s="183" t="s">
        <v>62</v>
      </c>
      <c r="E44" s="187">
        <v>5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T44" s="21"/>
    </row>
    <row r="45" spans="1:20" x14ac:dyDescent="0.2">
      <c r="A45" s="186">
        <v>10</v>
      </c>
      <c r="B45" s="214" t="s">
        <v>60</v>
      </c>
      <c r="C45" s="188" t="s">
        <v>436</v>
      </c>
      <c r="D45" s="215" t="s">
        <v>73</v>
      </c>
      <c r="E45" s="166">
        <v>4.5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T45" s="21"/>
    </row>
    <row r="46" spans="1:20" x14ac:dyDescent="0.2">
      <c r="A46" s="168"/>
      <c r="B46" s="169"/>
      <c r="C46" s="170" t="s">
        <v>437</v>
      </c>
      <c r="D46" s="171"/>
      <c r="E46" s="172"/>
      <c r="F46" s="113"/>
      <c r="G46" s="114"/>
      <c r="H46" s="115">
        <f t="shared" si="0"/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T46" s="21"/>
    </row>
    <row r="47" spans="1:20" ht="56.25" x14ac:dyDescent="0.2">
      <c r="A47" s="186">
        <v>1</v>
      </c>
      <c r="B47" s="183" t="s">
        <v>60</v>
      </c>
      <c r="C47" s="164" t="s">
        <v>438</v>
      </c>
      <c r="D47" s="183" t="s">
        <v>68</v>
      </c>
      <c r="E47" s="166">
        <v>15</v>
      </c>
      <c r="F47" s="113"/>
      <c r="G47" s="114"/>
      <c r="H47" s="115">
        <f t="shared" si="0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  <c r="T47" s="21"/>
    </row>
    <row r="48" spans="1:20" ht="12" thickBot="1" x14ac:dyDescent="0.25">
      <c r="A48" s="186">
        <v>2</v>
      </c>
      <c r="B48" s="183" t="s">
        <v>60</v>
      </c>
      <c r="C48" s="164" t="s">
        <v>174</v>
      </c>
      <c r="D48" s="183" t="s">
        <v>68</v>
      </c>
      <c r="E48" s="166">
        <v>1</v>
      </c>
      <c r="F48" s="113"/>
      <c r="G48" s="114"/>
      <c r="H48" s="115">
        <f t="shared" si="0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  <c r="T48" s="21"/>
    </row>
    <row r="49" spans="1:16" ht="12" thickBot="1" x14ac:dyDescent="0.25">
      <c r="A49" s="313" t="s">
        <v>633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  <c r="L49" s="58">
        <f>SUM(L14:L48)</f>
        <v>0</v>
      </c>
      <c r="M49" s="59">
        <f>SUM(M14:M48)</f>
        <v>0</v>
      </c>
      <c r="N49" s="59">
        <f>SUM(N14:N48)</f>
        <v>0</v>
      </c>
      <c r="O49" s="59">
        <f>SUM(O14:O48)</f>
        <v>0</v>
      </c>
      <c r="P49" s="60">
        <f>SUM(P14:P48)</f>
        <v>0</v>
      </c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" t="s">
        <v>14</v>
      </c>
      <c r="B52" s="17"/>
      <c r="C52" s="316">
        <f>'Kops a'!C35:H35</f>
        <v>0</v>
      </c>
      <c r="D52" s="316"/>
      <c r="E52" s="316"/>
      <c r="F52" s="316"/>
      <c r="G52" s="316"/>
      <c r="H52" s="316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224" t="s">
        <v>15</v>
      </c>
      <c r="D53" s="224"/>
      <c r="E53" s="224"/>
      <c r="F53" s="224"/>
      <c r="G53" s="224"/>
      <c r="H53" s="224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77" t="str">
        <f>'Kops a'!A38</f>
        <v>Tāme sastādīta</v>
      </c>
      <c r="B55" s="78"/>
      <c r="C55" s="78"/>
      <c r="D55" s="7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" t="s">
        <v>37</v>
      </c>
      <c r="B57" s="17"/>
      <c r="C57" s="316">
        <f>'Kops a'!C40:H40</f>
        <v>0</v>
      </c>
      <c r="D57" s="316"/>
      <c r="E57" s="316"/>
      <c r="F57" s="316"/>
      <c r="G57" s="316"/>
      <c r="H57" s="316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224" t="s">
        <v>15</v>
      </c>
      <c r="D58" s="224"/>
      <c r="E58" s="224"/>
      <c r="F58" s="224"/>
      <c r="G58" s="224"/>
      <c r="H58" s="224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77" t="s">
        <v>54</v>
      </c>
      <c r="B60" s="78"/>
      <c r="C60" s="81">
        <f>'Kops a'!C43</f>
        <v>0</v>
      </c>
      <c r="D60" s="45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</sheetData>
  <mergeCells count="23">
    <mergeCell ref="C57:H57"/>
    <mergeCell ref="D7:L7"/>
    <mergeCell ref="C2:I2"/>
    <mergeCell ref="C3:I3"/>
    <mergeCell ref="C4:I4"/>
    <mergeCell ref="D5:L5"/>
    <mergeCell ref="D6:L6"/>
    <mergeCell ref="Q19:Q20"/>
    <mergeCell ref="C58:H58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L12:P12"/>
    <mergeCell ref="A49:K49"/>
    <mergeCell ref="C52:H52"/>
    <mergeCell ref="C53:H53"/>
  </mergeCells>
  <conditionalFormatting sqref="D14:E48 C34:C48 A14:B48">
    <cfRule type="cellIs" dxfId="103" priority="64" operator="equal">
      <formula>0</formula>
    </cfRule>
  </conditionalFormatting>
  <conditionalFormatting sqref="N9:O9">
    <cfRule type="cellIs" dxfId="102" priority="63" operator="equal">
      <formula>0</formula>
    </cfRule>
  </conditionalFormatting>
  <conditionalFormatting sqref="A9:F9">
    <cfRule type="containsText" dxfId="101" priority="6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00" priority="61" operator="equal">
      <formula>0</formula>
    </cfRule>
  </conditionalFormatting>
  <conditionalFormatting sqref="O10">
    <cfRule type="cellIs" dxfId="99" priority="60" operator="equal">
      <formula>"20__. gada __. _________"</formula>
    </cfRule>
  </conditionalFormatting>
  <conditionalFormatting sqref="A49:K49">
    <cfRule type="containsText" dxfId="98" priority="59" operator="containsText" text="Tiešās izmaksas kopā, t. sk. darba devēja sociālais nodoklis __.__% ">
      <formula>NOT(ISERROR(SEARCH("Tiešās izmaksas kopā, t. sk. darba devēja sociālais nodoklis __.__% ",A49)))</formula>
    </cfRule>
  </conditionalFormatting>
  <conditionalFormatting sqref="L49:P49">
    <cfRule type="cellIs" dxfId="97" priority="58" operator="equal">
      <formula>0</formula>
    </cfRule>
  </conditionalFormatting>
  <conditionalFormatting sqref="C4:I4">
    <cfRule type="cellIs" dxfId="96" priority="57" operator="equal">
      <formula>0</formula>
    </cfRule>
  </conditionalFormatting>
  <conditionalFormatting sqref="D5:L8">
    <cfRule type="cellIs" dxfId="95" priority="56" operator="equal">
      <formula>0</formula>
    </cfRule>
  </conditionalFormatting>
  <conditionalFormatting sqref="C14:C32">
    <cfRule type="cellIs" dxfId="94" priority="54" operator="equal">
      <formula>0</formula>
    </cfRule>
  </conditionalFormatting>
  <conditionalFormatting sqref="P10">
    <cfRule type="cellIs" dxfId="93" priority="52" operator="equal">
      <formula>"20__. gada __. _________"</formula>
    </cfRule>
  </conditionalFormatting>
  <conditionalFormatting sqref="C57:H57">
    <cfRule type="cellIs" dxfId="92" priority="49" operator="equal">
      <formula>0</formula>
    </cfRule>
  </conditionalFormatting>
  <conditionalFormatting sqref="C52:H52">
    <cfRule type="cellIs" dxfId="91" priority="48" operator="equal">
      <formula>0</formula>
    </cfRule>
  </conditionalFormatting>
  <conditionalFormatting sqref="C57:H57 C60 C52:H52">
    <cfRule type="cellIs" dxfId="90" priority="47" operator="equal">
      <formula>0</formula>
    </cfRule>
  </conditionalFormatting>
  <conditionalFormatting sqref="D1">
    <cfRule type="cellIs" dxfId="89" priority="46" operator="equal">
      <formula>0</formula>
    </cfRule>
  </conditionalFormatting>
  <conditionalFormatting sqref="C33">
    <cfRule type="cellIs" dxfId="88" priority="36" operator="equal">
      <formula>0</formula>
    </cfRule>
  </conditionalFormatting>
  <conditionalFormatting sqref="I14:J48 F14:G48">
    <cfRule type="cellIs" dxfId="87" priority="2" operator="equal">
      <formula>0</formula>
    </cfRule>
  </conditionalFormatting>
  <conditionalFormatting sqref="K14:P48 H14:H48">
    <cfRule type="cellIs" dxfId="86" priority="1" operator="equal">
      <formula>0</formula>
    </cfRule>
  </conditionalFormatting>
  <pageMargins left="0.7" right="0.7" top="0.75" bottom="0.75" header="0.3" footer="0.3"/>
  <pageSetup paperSize="9" scale="79" fitToHeight="0" orientation="landscape" r:id="rId1"/>
  <rowBreaks count="1" manualBreakCount="1">
    <brk id="3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1" operator="containsText" id="{9C802224-88E9-4EAE-8F88-220EE5A70C60}">
            <xm:f>NOT(ISERROR(SEARCH("Tāme sastādīta ____. gada ___. ______________",A55)))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50" operator="containsText" id="{4DF81B3C-DE84-41BF-8B9C-99585D359D83}">
            <xm:f>NOT(ISERROR(SEARCH("Sertifikāta Nr. _________________________________",A60)))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</sheetPr>
  <dimension ref="A1:Y46"/>
  <sheetViews>
    <sheetView topLeftCell="A7" zoomScaleNormal="100" zoomScaleSheetLayoutView="115" workbookViewId="0">
      <selection activeCell="E28" sqref="E28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42578125" style="1" bestFit="1" customWidth="1"/>
    <col min="7" max="9" width="5.42578125" style="1" bestFit="1" customWidth="1"/>
    <col min="10" max="10" width="4.42578125" style="1" bestFit="1" customWidth="1"/>
    <col min="11" max="11" width="5.42578125" style="1" bestFit="1" customWidth="1"/>
    <col min="12" max="12" width="6.28515625" style="1" bestFit="1" customWidth="1"/>
    <col min="13" max="13" width="7.7109375" style="1" customWidth="1"/>
    <col min="14" max="14" width="6.5703125" style="1" bestFit="1" customWidth="1"/>
    <col min="15" max="15" width="6.28515625" style="1" bestFit="1" customWidth="1"/>
    <col min="16" max="16" width="9" style="1" customWidth="1"/>
    <col min="17" max="22" width="9.140625" style="88"/>
    <col min="23" max="16384" width="9.140625" style="1"/>
  </cols>
  <sheetData>
    <row r="1" spans="1:25" x14ac:dyDescent="0.2">
      <c r="A1" s="23"/>
      <c r="B1" s="23"/>
      <c r="C1" s="27" t="s">
        <v>38</v>
      </c>
      <c r="D1" s="46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5" x14ac:dyDescent="0.2">
      <c r="A2" s="29"/>
      <c r="B2" s="29"/>
      <c r="C2" s="296" t="s">
        <v>116</v>
      </c>
      <c r="D2" s="296"/>
      <c r="E2" s="296"/>
      <c r="F2" s="296"/>
      <c r="G2" s="296"/>
      <c r="H2" s="296"/>
      <c r="I2" s="296"/>
      <c r="J2" s="29"/>
    </row>
    <row r="3" spans="1:25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5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5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5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5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5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5" ht="11.25" customHeight="1" x14ac:dyDescent="0.2">
      <c r="A9" s="311" t="s">
        <v>636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P34</f>
        <v>0</v>
      </c>
      <c r="O9" s="298"/>
      <c r="P9" s="31"/>
    </row>
    <row r="10" spans="1:2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A40</f>
        <v>Tāme sastādīta</v>
      </c>
    </row>
    <row r="11" spans="1:25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5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5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5" x14ac:dyDescent="0.2">
      <c r="A14" s="157"/>
      <c r="B14" s="158"/>
      <c r="C14" s="159" t="s">
        <v>176</v>
      </c>
      <c r="D14" s="160"/>
      <c r="E14" s="161"/>
      <c r="F14" s="113"/>
      <c r="G14" s="114"/>
      <c r="H14" s="115">
        <f t="shared" ref="H14:H33" si="0">ROUND(F14*G14,2)</f>
        <v>0</v>
      </c>
      <c r="I14" s="114"/>
      <c r="J14" s="114"/>
      <c r="K14" s="116">
        <f t="shared" ref="K14:K33" si="1">SUM(H14:J14)</f>
        <v>0</v>
      </c>
      <c r="L14" s="117">
        <f t="shared" ref="L14:L33" si="2">ROUND(E14*F14,2)</f>
        <v>0</v>
      </c>
      <c r="M14" s="115">
        <f t="shared" ref="M14:M33" si="3">ROUND(H14*E14,2)</f>
        <v>0</v>
      </c>
      <c r="N14" s="115">
        <f t="shared" ref="N14:N33" si="4">ROUND(I14*E14,2)</f>
        <v>0</v>
      </c>
      <c r="O14" s="115">
        <f t="shared" ref="O14:O33" si="5">ROUND(J14*E14,2)</f>
        <v>0</v>
      </c>
      <c r="P14" s="116">
        <f t="shared" ref="P14:P33" si="6">SUM(M14:O14)</f>
        <v>0</v>
      </c>
    </row>
    <row r="15" spans="1:25" x14ac:dyDescent="0.2">
      <c r="A15" s="186">
        <v>1</v>
      </c>
      <c r="B15" s="183" t="s">
        <v>60</v>
      </c>
      <c r="C15" s="188" t="s">
        <v>177</v>
      </c>
      <c r="D15" s="183" t="s">
        <v>73</v>
      </c>
      <c r="E15" s="187">
        <v>97.8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Q15" s="326"/>
      <c r="R15" s="111"/>
      <c r="U15" s="110"/>
      <c r="V15" s="111"/>
      <c r="W15" s="31"/>
      <c r="X15" s="31"/>
      <c r="Y15" s="31"/>
    </row>
    <row r="16" spans="1:25" ht="16.5" customHeight="1" x14ac:dyDescent="0.2">
      <c r="A16" s="186">
        <v>2</v>
      </c>
      <c r="B16" s="183"/>
      <c r="C16" s="189" t="s">
        <v>117</v>
      </c>
      <c r="D16" s="183" t="s">
        <v>73</v>
      </c>
      <c r="E16" s="187">
        <v>100.73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Q16" s="326"/>
      <c r="R16" s="109"/>
      <c r="U16" s="110"/>
      <c r="V16" s="109"/>
      <c r="W16" s="90"/>
      <c r="X16" s="90"/>
      <c r="Y16" s="90"/>
    </row>
    <row r="17" spans="1:25" x14ac:dyDescent="0.2">
      <c r="A17" s="186">
        <v>3</v>
      </c>
      <c r="B17" s="183"/>
      <c r="C17" s="189" t="s">
        <v>178</v>
      </c>
      <c r="D17" s="183" t="s">
        <v>88</v>
      </c>
      <c r="E17" s="187">
        <v>3.52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Q17" s="326"/>
      <c r="R17" s="109"/>
      <c r="U17" s="110"/>
      <c r="V17" s="109"/>
      <c r="W17" s="90"/>
      <c r="X17" s="90"/>
      <c r="Y17" s="90"/>
    </row>
    <row r="18" spans="1:25" x14ac:dyDescent="0.2">
      <c r="A18" s="186">
        <v>4</v>
      </c>
      <c r="B18" s="183"/>
      <c r="C18" s="189" t="s">
        <v>179</v>
      </c>
      <c r="D18" s="183" t="s">
        <v>88</v>
      </c>
      <c r="E18" s="187">
        <v>29.34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Q18" s="326"/>
      <c r="R18" s="109"/>
      <c r="U18" s="110"/>
      <c r="V18" s="109"/>
      <c r="W18" s="90"/>
      <c r="X18" s="90"/>
      <c r="Y18" s="90"/>
    </row>
    <row r="19" spans="1:25" x14ac:dyDescent="0.2">
      <c r="A19" s="186">
        <v>5</v>
      </c>
      <c r="B19" s="183"/>
      <c r="C19" s="189" t="s">
        <v>180</v>
      </c>
      <c r="D19" s="183" t="s">
        <v>88</v>
      </c>
      <c r="E19" s="187">
        <v>105.62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Q19" s="326"/>
      <c r="R19" s="109"/>
      <c r="U19" s="110"/>
      <c r="V19" s="109"/>
      <c r="W19" s="90"/>
      <c r="X19" s="90"/>
      <c r="Y19" s="90"/>
    </row>
    <row r="20" spans="1:25" x14ac:dyDescent="0.2">
      <c r="A20" s="186">
        <v>6</v>
      </c>
      <c r="B20" s="183"/>
      <c r="C20" s="189" t="s">
        <v>118</v>
      </c>
      <c r="D20" s="183" t="s">
        <v>62</v>
      </c>
      <c r="E20" s="187">
        <v>159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Q20" s="326"/>
      <c r="R20" s="109"/>
      <c r="U20" s="110"/>
      <c r="V20" s="109"/>
      <c r="W20" s="90"/>
      <c r="X20" s="90"/>
      <c r="Y20" s="90"/>
    </row>
    <row r="21" spans="1:25" x14ac:dyDescent="0.2">
      <c r="A21" s="186">
        <v>7</v>
      </c>
      <c r="B21" s="183"/>
      <c r="C21" s="189" t="s">
        <v>119</v>
      </c>
      <c r="D21" s="183" t="s">
        <v>88</v>
      </c>
      <c r="E21" s="187">
        <v>9.5399999999999991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Q21" s="112"/>
      <c r="R21" s="109"/>
      <c r="U21" s="110"/>
      <c r="V21" s="109"/>
      <c r="W21" s="90"/>
      <c r="X21" s="90"/>
      <c r="Y21" s="90"/>
    </row>
    <row r="22" spans="1:25" ht="22.5" x14ac:dyDescent="0.2">
      <c r="A22" s="186">
        <v>8</v>
      </c>
      <c r="B22" s="183" t="s">
        <v>60</v>
      </c>
      <c r="C22" s="188" t="s">
        <v>181</v>
      </c>
      <c r="D22" s="183" t="s">
        <v>62</v>
      </c>
      <c r="E22" s="187">
        <v>8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Q22" s="112"/>
      <c r="R22" s="109"/>
      <c r="U22" s="110"/>
      <c r="V22" s="109"/>
      <c r="W22" s="90"/>
      <c r="X22" s="90"/>
      <c r="Y22" s="90"/>
    </row>
    <row r="23" spans="1:25" x14ac:dyDescent="0.2">
      <c r="A23" s="186">
        <v>9</v>
      </c>
      <c r="B23" s="183" t="s">
        <v>60</v>
      </c>
      <c r="C23" s="188" t="s">
        <v>182</v>
      </c>
      <c r="D23" s="183" t="s">
        <v>62</v>
      </c>
      <c r="E23" s="187">
        <v>8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Q23" s="112"/>
      <c r="R23" s="109"/>
      <c r="U23" s="110"/>
      <c r="V23" s="109"/>
      <c r="W23" s="90"/>
      <c r="X23" s="90"/>
      <c r="Y23" s="90"/>
    </row>
    <row r="24" spans="1:25" x14ac:dyDescent="0.2">
      <c r="A24" s="190"/>
      <c r="B24" s="191"/>
      <c r="C24" s="192" t="s">
        <v>440</v>
      </c>
      <c r="D24" s="193"/>
      <c r="E24" s="194"/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Q24" s="112"/>
      <c r="R24" s="109"/>
      <c r="U24" s="110"/>
      <c r="V24" s="109"/>
      <c r="W24" s="90"/>
      <c r="X24" s="90"/>
      <c r="Y24" s="90"/>
    </row>
    <row r="25" spans="1:25" x14ac:dyDescent="0.2">
      <c r="A25" s="186">
        <v>1</v>
      </c>
      <c r="B25" s="183" t="s">
        <v>60</v>
      </c>
      <c r="C25" s="188" t="s">
        <v>441</v>
      </c>
      <c r="D25" s="183" t="s">
        <v>73</v>
      </c>
      <c r="E25" s="187">
        <v>16.5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Q25" s="112"/>
      <c r="R25" s="109"/>
      <c r="U25" s="110"/>
      <c r="V25" s="109"/>
      <c r="W25" s="90"/>
      <c r="X25" s="90"/>
      <c r="Y25" s="90"/>
    </row>
    <row r="26" spans="1:25" ht="22.5" x14ac:dyDescent="0.2">
      <c r="A26" s="186">
        <v>2</v>
      </c>
      <c r="B26" s="183"/>
      <c r="C26" s="189" t="s">
        <v>442</v>
      </c>
      <c r="D26" s="183" t="s">
        <v>73</v>
      </c>
      <c r="E26" s="187">
        <v>1.7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Q26" s="112"/>
      <c r="R26" s="109"/>
      <c r="U26" s="110"/>
      <c r="V26" s="109"/>
      <c r="W26" s="90"/>
      <c r="X26" s="90"/>
      <c r="Y26" s="90"/>
    </row>
    <row r="27" spans="1:25" x14ac:dyDescent="0.2">
      <c r="A27" s="186">
        <v>3</v>
      </c>
      <c r="B27" s="183"/>
      <c r="C27" s="189" t="s">
        <v>178</v>
      </c>
      <c r="D27" s="183" t="s">
        <v>88</v>
      </c>
      <c r="E27" s="187">
        <v>0.59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Q27" s="112"/>
      <c r="R27" s="109"/>
      <c r="U27" s="110"/>
      <c r="V27" s="109"/>
      <c r="W27" s="90"/>
      <c r="X27" s="90"/>
      <c r="Y27" s="90"/>
    </row>
    <row r="28" spans="1:25" x14ac:dyDescent="0.2">
      <c r="A28" s="186">
        <v>4</v>
      </c>
      <c r="B28" s="183"/>
      <c r="C28" s="189" t="s">
        <v>179</v>
      </c>
      <c r="D28" s="183" t="s">
        <v>88</v>
      </c>
      <c r="E28" s="187">
        <v>4.95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Q28" s="112"/>
      <c r="R28" s="109"/>
      <c r="U28" s="110"/>
      <c r="V28" s="109"/>
      <c r="W28" s="90"/>
      <c r="X28" s="90"/>
      <c r="Y28" s="90"/>
    </row>
    <row r="29" spans="1:25" x14ac:dyDescent="0.2">
      <c r="A29" s="186">
        <v>5</v>
      </c>
      <c r="B29" s="183"/>
      <c r="C29" s="189" t="s">
        <v>180</v>
      </c>
      <c r="D29" s="183" t="s">
        <v>88</v>
      </c>
      <c r="E29" s="187">
        <v>17.82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Q29" s="112"/>
      <c r="R29" s="109"/>
      <c r="U29" s="110"/>
      <c r="V29" s="109"/>
      <c r="W29" s="90"/>
      <c r="X29" s="90"/>
      <c r="Y29" s="90"/>
    </row>
    <row r="30" spans="1:25" x14ac:dyDescent="0.2">
      <c r="A30" s="190"/>
      <c r="B30" s="191"/>
      <c r="C30" s="192" t="s">
        <v>443</v>
      </c>
      <c r="D30" s="193"/>
      <c r="E30" s="194"/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Q30" s="112"/>
      <c r="R30" s="109"/>
      <c r="U30" s="110"/>
      <c r="V30" s="109"/>
      <c r="W30" s="90"/>
      <c r="X30" s="90"/>
      <c r="Y30" s="90"/>
    </row>
    <row r="31" spans="1:25" ht="33.75" x14ac:dyDescent="0.2">
      <c r="A31" s="186">
        <v>1</v>
      </c>
      <c r="B31" s="183" t="s">
        <v>60</v>
      </c>
      <c r="C31" s="188" t="s">
        <v>631</v>
      </c>
      <c r="D31" s="183" t="s">
        <v>73</v>
      </c>
      <c r="E31" s="187">
        <v>264.39999999999998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Q31" s="112"/>
      <c r="R31" s="109"/>
      <c r="U31" s="110"/>
      <c r="V31" s="109"/>
      <c r="W31" s="90"/>
      <c r="X31" s="90"/>
      <c r="Y31" s="90"/>
    </row>
    <row r="32" spans="1:25" x14ac:dyDescent="0.2">
      <c r="A32" s="186">
        <v>2</v>
      </c>
      <c r="B32" s="183"/>
      <c r="C32" s="189" t="s">
        <v>120</v>
      </c>
      <c r="D32" s="183" t="s">
        <v>88</v>
      </c>
      <c r="E32" s="187">
        <v>17.190000000000001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Q32" s="112"/>
      <c r="R32" s="109"/>
      <c r="U32" s="110"/>
      <c r="V32" s="109"/>
      <c r="W32" s="90"/>
      <c r="X32" s="90"/>
      <c r="Y32" s="90"/>
    </row>
    <row r="33" spans="1:25" ht="12" thickBot="1" x14ac:dyDescent="0.25">
      <c r="A33" s="186">
        <v>2</v>
      </c>
      <c r="B33" s="183"/>
      <c r="C33" s="189" t="s">
        <v>444</v>
      </c>
      <c r="D33" s="183" t="s">
        <v>92</v>
      </c>
      <c r="E33" s="187">
        <v>10.58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Q33" s="112"/>
      <c r="R33" s="109"/>
      <c r="U33" s="110"/>
      <c r="V33" s="109"/>
      <c r="W33" s="90"/>
      <c r="X33" s="90"/>
      <c r="Y33" s="90"/>
    </row>
    <row r="34" spans="1:25" ht="12" customHeight="1" thickBot="1" x14ac:dyDescent="0.25">
      <c r="A34" s="317" t="s">
        <v>633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9"/>
      <c r="L34" s="58">
        <f>SUM(L14:L33)</f>
        <v>0</v>
      </c>
      <c r="M34" s="59">
        <f>SUM(M14:M33)</f>
        <v>0</v>
      </c>
      <c r="N34" s="59">
        <f>SUM(N14:N33)</f>
        <v>0</v>
      </c>
      <c r="O34" s="59">
        <f>SUM(O14:O33)</f>
        <v>0</v>
      </c>
      <c r="P34" s="60">
        <f>SUM(P14:P33)</f>
        <v>0</v>
      </c>
    </row>
    <row r="35" spans="1:2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2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25" x14ac:dyDescent="0.2">
      <c r="A37" s="1" t="s">
        <v>14</v>
      </c>
      <c r="B37" s="17"/>
      <c r="C37" s="316">
        <f>'Kops a'!C35:H35</f>
        <v>0</v>
      </c>
      <c r="D37" s="316"/>
      <c r="E37" s="316"/>
      <c r="F37" s="316"/>
      <c r="G37" s="316"/>
      <c r="H37" s="316"/>
      <c r="I37" s="17"/>
      <c r="J37" s="17"/>
      <c r="K37" s="17"/>
      <c r="L37" s="17"/>
      <c r="M37" s="17"/>
      <c r="N37" s="17"/>
      <c r="O37" s="17"/>
      <c r="P37" s="17"/>
    </row>
    <row r="38" spans="1:25" x14ac:dyDescent="0.2">
      <c r="A38" s="17"/>
      <c r="B38" s="17"/>
      <c r="C38" s="224" t="s">
        <v>15</v>
      </c>
      <c r="D38" s="224"/>
      <c r="E38" s="224"/>
      <c r="F38" s="224"/>
      <c r="G38" s="224"/>
      <c r="H38" s="224"/>
      <c r="I38" s="17"/>
      <c r="J38" s="17"/>
      <c r="K38" s="17"/>
      <c r="L38" s="17"/>
      <c r="M38" s="17"/>
      <c r="N38" s="17"/>
      <c r="O38" s="17"/>
      <c r="P38" s="17"/>
    </row>
    <row r="39" spans="1:25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5" x14ac:dyDescent="0.2">
      <c r="A40" s="77" t="str">
        <f>'Kops a'!A38</f>
        <v>Tāme sastādīta</v>
      </c>
      <c r="B40" s="78"/>
      <c r="C40" s="78"/>
      <c r="D40" s="7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2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25" x14ac:dyDescent="0.2">
      <c r="A42" s="1" t="s">
        <v>37</v>
      </c>
      <c r="B42" s="17"/>
      <c r="C42" s="316">
        <f>'Kops a'!C40:H40</f>
        <v>0</v>
      </c>
      <c r="D42" s="316"/>
      <c r="E42" s="316"/>
      <c r="F42" s="316"/>
      <c r="G42" s="316"/>
      <c r="H42" s="316"/>
      <c r="I42" s="17"/>
      <c r="J42" s="17"/>
      <c r="K42" s="17"/>
      <c r="L42" s="17"/>
      <c r="M42" s="17"/>
      <c r="N42" s="17"/>
      <c r="O42" s="17"/>
      <c r="P42" s="17"/>
    </row>
    <row r="43" spans="1:25" x14ac:dyDescent="0.2">
      <c r="A43" s="17"/>
      <c r="B43" s="17"/>
      <c r="C43" s="224" t="s">
        <v>15</v>
      </c>
      <c r="D43" s="224"/>
      <c r="E43" s="224"/>
      <c r="F43" s="224"/>
      <c r="G43" s="224"/>
      <c r="H43" s="224"/>
      <c r="I43" s="17"/>
      <c r="J43" s="17"/>
      <c r="K43" s="17"/>
      <c r="L43" s="17"/>
      <c r="M43" s="17"/>
      <c r="N43" s="17"/>
      <c r="O43" s="17"/>
      <c r="P43" s="17"/>
    </row>
    <row r="44" spans="1:25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25" x14ac:dyDescent="0.2">
      <c r="A45" s="77" t="s">
        <v>54</v>
      </c>
      <c r="B45" s="78"/>
      <c r="C45" s="81">
        <f>'Kops a'!C43</f>
        <v>0</v>
      </c>
      <c r="D45" s="45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2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mergeCells count="23">
    <mergeCell ref="D12:D13"/>
    <mergeCell ref="E12:E13"/>
    <mergeCell ref="C43:H43"/>
    <mergeCell ref="A34:K34"/>
    <mergeCell ref="C37:H37"/>
    <mergeCell ref="C38:H38"/>
    <mergeCell ref="C42:H42"/>
    <mergeCell ref="Q15:Q20"/>
    <mergeCell ref="C2:I2"/>
    <mergeCell ref="C3:I3"/>
    <mergeCell ref="D5:L5"/>
    <mergeCell ref="D6:L6"/>
    <mergeCell ref="D7:L7"/>
    <mergeCell ref="C4:I4"/>
    <mergeCell ref="D8:L8"/>
    <mergeCell ref="N9:O9"/>
    <mergeCell ref="L12:P12"/>
    <mergeCell ref="F12:K12"/>
    <mergeCell ref="A9:F9"/>
    <mergeCell ref="J9:M9"/>
    <mergeCell ref="A12:A13"/>
    <mergeCell ref="B12:B13"/>
    <mergeCell ref="C12:C13"/>
  </mergeCells>
  <conditionalFormatting sqref="A16:B33 D16:E33 A15:A33">
    <cfRule type="cellIs" dxfId="83" priority="34" operator="equal">
      <formula>0</formula>
    </cfRule>
  </conditionalFormatting>
  <conditionalFormatting sqref="N9:O9">
    <cfRule type="cellIs" dxfId="82" priority="33" operator="equal">
      <formula>0</formula>
    </cfRule>
  </conditionalFormatting>
  <conditionalFormatting sqref="A9:F9">
    <cfRule type="containsText" dxfId="81" priority="3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80" priority="30" operator="equal">
      <formula>0</formula>
    </cfRule>
  </conditionalFormatting>
  <conditionalFormatting sqref="O10">
    <cfRule type="cellIs" dxfId="79" priority="29" operator="equal">
      <formula>"20__. gada __. _________"</formula>
    </cfRule>
  </conditionalFormatting>
  <conditionalFormatting sqref="A34:K34">
    <cfRule type="containsText" dxfId="78" priority="28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L34:P34">
    <cfRule type="cellIs" dxfId="77" priority="23" operator="equal">
      <formula>0</formula>
    </cfRule>
  </conditionalFormatting>
  <conditionalFormatting sqref="C4:I4">
    <cfRule type="cellIs" dxfId="76" priority="22" operator="equal">
      <formula>0</formula>
    </cfRule>
  </conditionalFormatting>
  <conditionalFormatting sqref="C16:C33">
    <cfRule type="cellIs" dxfId="75" priority="21" operator="equal">
      <formula>0</formula>
    </cfRule>
  </conditionalFormatting>
  <conditionalFormatting sqref="D5:L8">
    <cfRule type="cellIs" dxfId="74" priority="18" operator="equal">
      <formula>0</formula>
    </cfRule>
  </conditionalFormatting>
  <conditionalFormatting sqref="A14:B14 D14:E14 A15 A19:A33">
    <cfRule type="cellIs" dxfId="73" priority="17" operator="equal">
      <formula>0</formula>
    </cfRule>
  </conditionalFormatting>
  <conditionalFormatting sqref="C14">
    <cfRule type="cellIs" dxfId="72" priority="16" operator="equal">
      <formula>0</formula>
    </cfRule>
  </conditionalFormatting>
  <conditionalFormatting sqref="P10">
    <cfRule type="cellIs" dxfId="71" priority="14" operator="equal">
      <formula>"20__. gada __. _________"</formula>
    </cfRule>
  </conditionalFormatting>
  <conditionalFormatting sqref="C42:H42">
    <cfRule type="cellIs" dxfId="70" priority="11" operator="equal">
      <formula>0</formula>
    </cfRule>
  </conditionalFormatting>
  <conditionalFormatting sqref="C37:H37">
    <cfRule type="cellIs" dxfId="69" priority="10" operator="equal">
      <formula>0</formula>
    </cfRule>
  </conditionalFormatting>
  <conditionalFormatting sqref="C42:H42 C45 C37:H37">
    <cfRule type="cellIs" dxfId="68" priority="9" operator="equal">
      <formula>0</formula>
    </cfRule>
  </conditionalFormatting>
  <conditionalFormatting sqref="D1">
    <cfRule type="cellIs" dxfId="67" priority="8" operator="equal">
      <formula>0</formula>
    </cfRule>
  </conditionalFormatting>
  <conditionalFormatting sqref="D15">
    <cfRule type="cellIs" dxfId="66" priority="5" operator="equal">
      <formula>0</formula>
    </cfRule>
  </conditionalFormatting>
  <conditionalFormatting sqref="B15 E15">
    <cfRule type="cellIs" dxfId="65" priority="7" operator="equal">
      <formula>0</formula>
    </cfRule>
  </conditionalFormatting>
  <conditionalFormatting sqref="C15">
    <cfRule type="cellIs" dxfId="64" priority="6" operator="equal">
      <formula>0</formula>
    </cfRule>
  </conditionalFormatting>
  <conditionalFormatting sqref="I14:J33 F14:G33">
    <cfRule type="cellIs" dxfId="63" priority="2" operator="equal">
      <formula>0</formula>
    </cfRule>
  </conditionalFormatting>
  <conditionalFormatting sqref="K14:P33 H14:H33">
    <cfRule type="cellIs" dxfId="62" priority="1" operator="equal">
      <formula>0</formula>
    </cfRule>
  </conditionalFormatting>
  <pageMargins left="0.7" right="0.7" top="0.75" bottom="0.75" header="0.3" footer="0.3"/>
  <pageSetup paperSize="9" scale="85" orientation="landscape" r:id="rId1"/>
  <rowBreaks count="1" manualBreakCount="1">
    <brk id="29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9C848299-F747-4D4C-BE47-58A1BBDB8A5B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12" operator="containsText" id="{1A9581D5-9790-4D5D-94E5-4E7B8C258AD0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92D050"/>
  </sheetPr>
  <dimension ref="A1:T115"/>
  <sheetViews>
    <sheetView topLeftCell="A22" zoomScaleNormal="100" workbookViewId="0">
      <selection activeCell="E24" sqref="E24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6.28515625" style="1" bestFit="1" customWidth="1"/>
    <col min="7" max="7" width="5.42578125" style="1" bestFit="1" customWidth="1"/>
    <col min="8" max="8" width="7.7109375" style="1" bestFit="1" customWidth="1"/>
    <col min="9" max="9" width="6.28515625" style="1" bestFit="1" customWidth="1"/>
    <col min="10" max="10" width="5.42578125" style="1" bestFit="1" customWidth="1"/>
    <col min="11" max="11" width="7.7109375" style="1" bestFit="1" customWidth="1"/>
    <col min="12" max="12" width="6.5703125" style="1" bestFit="1" customWidth="1"/>
    <col min="13" max="14" width="7.7109375" style="1" customWidth="1"/>
    <col min="15" max="15" width="6.5703125" style="1" bestFit="1" customWidth="1"/>
    <col min="16" max="16" width="9" style="1" customWidth="1"/>
    <col min="17" max="16384" width="9.140625" style="1"/>
  </cols>
  <sheetData>
    <row r="1" spans="1:20" x14ac:dyDescent="0.2">
      <c r="A1" s="23"/>
      <c r="B1" s="23"/>
      <c r="C1" s="27" t="s">
        <v>38</v>
      </c>
      <c r="D1" s="46">
        <f>'Kops a'!A25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121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637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P103</f>
        <v>0</v>
      </c>
      <c r="O9" s="298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A109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0" x14ac:dyDescent="0.2">
      <c r="A14" s="157"/>
      <c r="B14" s="158"/>
      <c r="C14" s="159" t="s">
        <v>122</v>
      </c>
      <c r="D14" s="160"/>
      <c r="E14" s="161"/>
      <c r="F14" s="113"/>
      <c r="G14" s="114"/>
      <c r="H14" s="115">
        <f t="shared" ref="H14:H45" si="0">ROUND(F14*G14,2)</f>
        <v>0</v>
      </c>
      <c r="I14" s="114"/>
      <c r="J14" s="114"/>
      <c r="K14" s="116">
        <f t="shared" ref="K14:K77" si="1">SUM(H14:J14)</f>
        <v>0</v>
      </c>
      <c r="L14" s="117">
        <f t="shared" ref="L14:L77" si="2">ROUND(E14*F14,2)</f>
        <v>0</v>
      </c>
      <c r="M14" s="115">
        <f t="shared" ref="M14:M77" si="3">ROUND(H14*E14,2)</f>
        <v>0</v>
      </c>
      <c r="N14" s="115">
        <f t="shared" ref="N14:N77" si="4">ROUND(I14*E14,2)</f>
        <v>0</v>
      </c>
      <c r="O14" s="115">
        <f t="shared" ref="O14:O77" si="5">ROUND(J14*E14,2)</f>
        <v>0</v>
      </c>
      <c r="P14" s="116">
        <f t="shared" ref="P14:P77" si="6">SUM(M14:O14)</f>
        <v>0</v>
      </c>
    </row>
    <row r="15" spans="1:20" x14ac:dyDescent="0.2">
      <c r="A15" s="213">
        <v>1</v>
      </c>
      <c r="B15" s="214" t="s">
        <v>60</v>
      </c>
      <c r="C15" s="218" t="s">
        <v>123</v>
      </c>
      <c r="D15" s="214" t="s">
        <v>124</v>
      </c>
      <c r="E15" s="187">
        <v>1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T15" s="21"/>
    </row>
    <row r="16" spans="1:20" x14ac:dyDescent="0.2">
      <c r="A16" s="213">
        <v>2</v>
      </c>
      <c r="B16" s="214" t="s">
        <v>60</v>
      </c>
      <c r="C16" s="218" t="s">
        <v>445</v>
      </c>
      <c r="D16" s="214" t="s">
        <v>62</v>
      </c>
      <c r="E16" s="187">
        <v>1500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0" x14ac:dyDescent="0.2">
      <c r="A17" s="213">
        <v>3</v>
      </c>
      <c r="B17" s="214" t="s">
        <v>60</v>
      </c>
      <c r="C17" s="218" t="s">
        <v>446</v>
      </c>
      <c r="D17" s="214" t="s">
        <v>62</v>
      </c>
      <c r="E17" s="187">
        <v>360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0" ht="22.5" x14ac:dyDescent="0.2">
      <c r="A18" s="213">
        <v>4</v>
      </c>
      <c r="B18" s="214" t="s">
        <v>60</v>
      </c>
      <c r="C18" s="218" t="s">
        <v>447</v>
      </c>
      <c r="D18" s="214" t="s">
        <v>62</v>
      </c>
      <c r="E18" s="187">
        <v>162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0" ht="22.5" x14ac:dyDescent="0.2">
      <c r="A19" s="213">
        <v>5</v>
      </c>
      <c r="B19" s="214" t="s">
        <v>60</v>
      </c>
      <c r="C19" s="218" t="s">
        <v>448</v>
      </c>
      <c r="D19" s="214" t="s">
        <v>62</v>
      </c>
      <c r="E19" s="187">
        <v>195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T19" s="21"/>
    </row>
    <row r="20" spans="1:20" ht="22.5" x14ac:dyDescent="0.2">
      <c r="A20" s="213">
        <v>6</v>
      </c>
      <c r="B20" s="214" t="s">
        <v>60</v>
      </c>
      <c r="C20" s="218" t="s">
        <v>449</v>
      </c>
      <c r="D20" s="214" t="s">
        <v>62</v>
      </c>
      <c r="E20" s="187">
        <v>150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T20" s="21"/>
    </row>
    <row r="21" spans="1:20" ht="22.5" x14ac:dyDescent="0.2">
      <c r="A21" s="213">
        <v>7</v>
      </c>
      <c r="B21" s="214" t="s">
        <v>60</v>
      </c>
      <c r="C21" s="219" t="s">
        <v>183</v>
      </c>
      <c r="D21" s="220" t="s">
        <v>62</v>
      </c>
      <c r="E21" s="187">
        <v>30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0" ht="22.5" x14ac:dyDescent="0.2">
      <c r="A22" s="213">
        <v>8</v>
      </c>
      <c r="B22" s="214" t="s">
        <v>60</v>
      </c>
      <c r="C22" s="219" t="s">
        <v>184</v>
      </c>
      <c r="D22" s="220" t="s">
        <v>62</v>
      </c>
      <c r="E22" s="187">
        <v>20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x14ac:dyDescent="0.2">
      <c r="A23" s="213">
        <v>9</v>
      </c>
      <c r="B23" s="214" t="s">
        <v>60</v>
      </c>
      <c r="C23" s="218" t="s">
        <v>450</v>
      </c>
      <c r="D23" s="214" t="s">
        <v>64</v>
      </c>
      <c r="E23" s="187">
        <v>1579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213">
        <v>10</v>
      </c>
      <c r="B24" s="214" t="s">
        <v>60</v>
      </c>
      <c r="C24" s="221" t="s">
        <v>451</v>
      </c>
      <c r="D24" s="220" t="s">
        <v>64</v>
      </c>
      <c r="E24" s="187">
        <v>16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x14ac:dyDescent="0.2">
      <c r="A25" s="213">
        <v>11</v>
      </c>
      <c r="B25" s="214" t="s">
        <v>60</v>
      </c>
      <c r="C25" s="221" t="s">
        <v>452</v>
      </c>
      <c r="D25" s="220" t="s">
        <v>64</v>
      </c>
      <c r="E25" s="187">
        <v>37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x14ac:dyDescent="0.2">
      <c r="A26" s="213">
        <v>12</v>
      </c>
      <c r="B26" s="214" t="s">
        <v>60</v>
      </c>
      <c r="C26" s="218" t="s">
        <v>453</v>
      </c>
      <c r="D26" s="214" t="s">
        <v>64</v>
      </c>
      <c r="E26" s="187">
        <v>14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213">
        <v>13</v>
      </c>
      <c r="B27" s="214" t="s">
        <v>60</v>
      </c>
      <c r="C27" s="218" t="s">
        <v>454</v>
      </c>
      <c r="D27" s="214" t="s">
        <v>64</v>
      </c>
      <c r="E27" s="187">
        <v>2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213">
        <v>14</v>
      </c>
      <c r="B28" s="214" t="s">
        <v>60</v>
      </c>
      <c r="C28" s="218" t="s">
        <v>455</v>
      </c>
      <c r="D28" s="214" t="s">
        <v>64</v>
      </c>
      <c r="E28" s="187">
        <v>104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x14ac:dyDescent="0.2">
      <c r="A29" s="213">
        <v>15</v>
      </c>
      <c r="B29" s="214" t="s">
        <v>60</v>
      </c>
      <c r="C29" s="218" t="s">
        <v>456</v>
      </c>
      <c r="D29" s="214" t="s">
        <v>64</v>
      </c>
      <c r="E29" s="187">
        <v>32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x14ac:dyDescent="0.2">
      <c r="A30" s="213">
        <v>16</v>
      </c>
      <c r="B30" s="214" t="s">
        <v>60</v>
      </c>
      <c r="C30" s="218" t="s">
        <v>457</v>
      </c>
      <c r="D30" s="214" t="s">
        <v>64</v>
      </c>
      <c r="E30" s="187">
        <v>14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T30" s="21"/>
    </row>
    <row r="31" spans="1:20" x14ac:dyDescent="0.2">
      <c r="A31" s="213">
        <v>17</v>
      </c>
      <c r="B31" s="214" t="s">
        <v>60</v>
      </c>
      <c r="C31" s="218" t="s">
        <v>458</v>
      </c>
      <c r="D31" s="214" t="s">
        <v>64</v>
      </c>
      <c r="E31" s="187">
        <v>15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0" x14ac:dyDescent="0.2">
      <c r="A32" s="213">
        <v>18</v>
      </c>
      <c r="B32" s="214" t="s">
        <v>60</v>
      </c>
      <c r="C32" s="218" t="s">
        <v>459</v>
      </c>
      <c r="D32" s="214" t="s">
        <v>64</v>
      </c>
      <c r="E32" s="187">
        <v>2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0" x14ac:dyDescent="0.2">
      <c r="A33" s="213">
        <v>19</v>
      </c>
      <c r="B33" s="214" t="s">
        <v>60</v>
      </c>
      <c r="C33" s="218" t="s">
        <v>460</v>
      </c>
      <c r="D33" s="214" t="s">
        <v>64</v>
      </c>
      <c r="E33" s="187">
        <v>46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0" x14ac:dyDescent="0.2">
      <c r="A34" s="213">
        <v>20</v>
      </c>
      <c r="B34" s="214" t="s">
        <v>60</v>
      </c>
      <c r="C34" s="218" t="s">
        <v>461</v>
      </c>
      <c r="D34" s="214" t="s">
        <v>64</v>
      </c>
      <c r="E34" s="187">
        <v>2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0" x14ac:dyDescent="0.2">
      <c r="A35" s="213">
        <v>21</v>
      </c>
      <c r="B35" s="214" t="s">
        <v>60</v>
      </c>
      <c r="C35" s="218" t="s">
        <v>462</v>
      </c>
      <c r="D35" s="214" t="s">
        <v>64</v>
      </c>
      <c r="E35" s="187">
        <v>8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0" x14ac:dyDescent="0.2">
      <c r="A36" s="213">
        <v>22</v>
      </c>
      <c r="B36" s="214" t="s">
        <v>60</v>
      </c>
      <c r="C36" s="221" t="s">
        <v>463</v>
      </c>
      <c r="D36" s="220" t="s">
        <v>64</v>
      </c>
      <c r="E36" s="187">
        <v>2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0" x14ac:dyDescent="0.2">
      <c r="A37" s="213">
        <v>23</v>
      </c>
      <c r="B37" s="214" t="s">
        <v>60</v>
      </c>
      <c r="C37" s="221" t="s">
        <v>464</v>
      </c>
      <c r="D37" s="220" t="s">
        <v>64</v>
      </c>
      <c r="E37" s="187">
        <v>16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T37" s="21"/>
    </row>
    <row r="38" spans="1:20" x14ac:dyDescent="0.2">
      <c r="A38" s="213">
        <v>24</v>
      </c>
      <c r="B38" s="214" t="s">
        <v>60</v>
      </c>
      <c r="C38" s="221" t="s">
        <v>465</v>
      </c>
      <c r="D38" s="220" t="s">
        <v>64</v>
      </c>
      <c r="E38" s="187">
        <v>5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0" x14ac:dyDescent="0.2">
      <c r="A39" s="213">
        <v>25</v>
      </c>
      <c r="B39" s="214" t="s">
        <v>60</v>
      </c>
      <c r="C39" s="221" t="s">
        <v>466</v>
      </c>
      <c r="D39" s="220" t="s">
        <v>64</v>
      </c>
      <c r="E39" s="187">
        <v>2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0" x14ac:dyDescent="0.2">
      <c r="A40" s="213">
        <v>26</v>
      </c>
      <c r="B40" s="214" t="s">
        <v>60</v>
      </c>
      <c r="C40" s="221" t="s">
        <v>467</v>
      </c>
      <c r="D40" s="220" t="s">
        <v>64</v>
      </c>
      <c r="E40" s="187">
        <v>4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0" x14ac:dyDescent="0.2">
      <c r="A41" s="213">
        <v>27</v>
      </c>
      <c r="B41" s="214" t="s">
        <v>60</v>
      </c>
      <c r="C41" s="221" t="s">
        <v>468</v>
      </c>
      <c r="D41" s="220" t="s">
        <v>64</v>
      </c>
      <c r="E41" s="187">
        <v>22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0" x14ac:dyDescent="0.2">
      <c r="A42" s="213">
        <v>28</v>
      </c>
      <c r="B42" s="214" t="s">
        <v>60</v>
      </c>
      <c r="C42" s="221" t="s">
        <v>469</v>
      </c>
      <c r="D42" s="220" t="s">
        <v>64</v>
      </c>
      <c r="E42" s="187">
        <v>1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T42" s="21"/>
    </row>
    <row r="43" spans="1:20" x14ac:dyDescent="0.2">
      <c r="A43" s="213">
        <v>29</v>
      </c>
      <c r="B43" s="214" t="s">
        <v>60</v>
      </c>
      <c r="C43" s="221" t="s">
        <v>470</v>
      </c>
      <c r="D43" s="220" t="s">
        <v>64</v>
      </c>
      <c r="E43" s="187">
        <v>4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T43" s="21"/>
    </row>
    <row r="44" spans="1:20" x14ac:dyDescent="0.2">
      <c r="A44" s="213">
        <v>30</v>
      </c>
      <c r="B44" s="214" t="s">
        <v>60</v>
      </c>
      <c r="C44" s="221" t="s">
        <v>471</v>
      </c>
      <c r="D44" s="220" t="s">
        <v>64</v>
      </c>
      <c r="E44" s="187">
        <v>2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T44" s="21"/>
    </row>
    <row r="45" spans="1:20" x14ac:dyDescent="0.2">
      <c r="A45" s="213">
        <v>31</v>
      </c>
      <c r="B45" s="214" t="s">
        <v>60</v>
      </c>
      <c r="C45" s="221" t="s">
        <v>472</v>
      </c>
      <c r="D45" s="220" t="s">
        <v>64</v>
      </c>
      <c r="E45" s="187">
        <v>2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T45" s="21"/>
    </row>
    <row r="46" spans="1:20" x14ac:dyDescent="0.2">
      <c r="A46" s="213">
        <v>32</v>
      </c>
      <c r="B46" s="214" t="s">
        <v>60</v>
      </c>
      <c r="C46" s="221" t="s">
        <v>473</v>
      </c>
      <c r="D46" s="220" t="s">
        <v>64</v>
      </c>
      <c r="E46" s="187">
        <v>4</v>
      </c>
      <c r="F46" s="113"/>
      <c r="G46" s="114"/>
      <c r="H46" s="115">
        <f t="shared" ref="H46:H77" si="7">ROUND(F46*G46,2)</f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T46" s="21"/>
    </row>
    <row r="47" spans="1:20" x14ac:dyDescent="0.2">
      <c r="A47" s="213">
        <v>33</v>
      </c>
      <c r="B47" s="214" t="s">
        <v>60</v>
      </c>
      <c r="C47" s="221" t="s">
        <v>474</v>
      </c>
      <c r="D47" s="220" t="s">
        <v>64</v>
      </c>
      <c r="E47" s="187">
        <v>4</v>
      </c>
      <c r="F47" s="113"/>
      <c r="G47" s="114"/>
      <c r="H47" s="115">
        <f t="shared" si="7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  <c r="T47" s="21"/>
    </row>
    <row r="48" spans="1:20" x14ac:dyDescent="0.2">
      <c r="A48" s="213">
        <v>34</v>
      </c>
      <c r="B48" s="214" t="s">
        <v>60</v>
      </c>
      <c r="C48" s="221" t="s">
        <v>475</v>
      </c>
      <c r="D48" s="220" t="s">
        <v>64</v>
      </c>
      <c r="E48" s="187">
        <v>2</v>
      </c>
      <c r="F48" s="113"/>
      <c r="G48" s="114"/>
      <c r="H48" s="115">
        <f t="shared" si="7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  <c r="T48" s="21"/>
    </row>
    <row r="49" spans="1:20" x14ac:dyDescent="0.2">
      <c r="A49" s="213">
        <v>35</v>
      </c>
      <c r="B49" s="214" t="s">
        <v>60</v>
      </c>
      <c r="C49" s="221" t="s">
        <v>476</v>
      </c>
      <c r="D49" s="220" t="s">
        <v>64</v>
      </c>
      <c r="E49" s="187">
        <v>38</v>
      </c>
      <c r="F49" s="113"/>
      <c r="G49" s="114"/>
      <c r="H49" s="115">
        <f t="shared" si="7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  <c r="T49" s="21"/>
    </row>
    <row r="50" spans="1:20" x14ac:dyDescent="0.2">
      <c r="A50" s="213">
        <v>36</v>
      </c>
      <c r="B50" s="214" t="s">
        <v>60</v>
      </c>
      <c r="C50" s="222" t="s">
        <v>477</v>
      </c>
      <c r="D50" s="223" t="s">
        <v>64</v>
      </c>
      <c r="E50" s="166">
        <v>14</v>
      </c>
      <c r="F50" s="113"/>
      <c r="G50" s="114"/>
      <c r="H50" s="115">
        <f t="shared" si="7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  <c r="T50" s="21"/>
    </row>
    <row r="51" spans="1:20" x14ac:dyDescent="0.2">
      <c r="A51" s="213">
        <v>37</v>
      </c>
      <c r="B51" s="214" t="s">
        <v>60</v>
      </c>
      <c r="C51" s="222" t="s">
        <v>478</v>
      </c>
      <c r="D51" s="223" t="s">
        <v>64</v>
      </c>
      <c r="E51" s="166">
        <v>28</v>
      </c>
      <c r="F51" s="113"/>
      <c r="G51" s="114"/>
      <c r="H51" s="115">
        <f t="shared" si="7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  <c r="T51" s="21"/>
    </row>
    <row r="52" spans="1:20" x14ac:dyDescent="0.2">
      <c r="A52" s="213">
        <v>38</v>
      </c>
      <c r="B52" s="214" t="s">
        <v>60</v>
      </c>
      <c r="C52" s="218" t="s">
        <v>185</v>
      </c>
      <c r="D52" s="214" t="s">
        <v>64</v>
      </c>
      <c r="E52" s="187">
        <v>36</v>
      </c>
      <c r="F52" s="113"/>
      <c r="G52" s="114"/>
      <c r="H52" s="115">
        <f t="shared" si="7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  <c r="T52" s="21"/>
    </row>
    <row r="53" spans="1:20" x14ac:dyDescent="0.2">
      <c r="A53" s="213">
        <v>39</v>
      </c>
      <c r="B53" s="214" t="s">
        <v>60</v>
      </c>
      <c r="C53" s="221" t="s">
        <v>186</v>
      </c>
      <c r="D53" s="220" t="s">
        <v>64</v>
      </c>
      <c r="E53" s="187">
        <v>48</v>
      </c>
      <c r="F53" s="113"/>
      <c r="G53" s="114"/>
      <c r="H53" s="115">
        <f t="shared" si="7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  <c r="T53" s="21"/>
    </row>
    <row r="54" spans="1:20" x14ac:dyDescent="0.2">
      <c r="A54" s="213">
        <v>40</v>
      </c>
      <c r="B54" s="214" t="s">
        <v>60</v>
      </c>
      <c r="C54" s="218" t="s">
        <v>187</v>
      </c>
      <c r="D54" s="214" t="s">
        <v>64</v>
      </c>
      <c r="E54" s="187">
        <v>12</v>
      </c>
      <c r="F54" s="113"/>
      <c r="G54" s="114"/>
      <c r="H54" s="115">
        <f t="shared" si="7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  <c r="T54" s="21"/>
    </row>
    <row r="55" spans="1:20" x14ac:dyDescent="0.2">
      <c r="A55" s="213">
        <v>41</v>
      </c>
      <c r="B55" s="214" t="s">
        <v>60</v>
      </c>
      <c r="C55" s="221" t="s">
        <v>188</v>
      </c>
      <c r="D55" s="220" t="s">
        <v>64</v>
      </c>
      <c r="E55" s="187">
        <v>3</v>
      </c>
      <c r="F55" s="113"/>
      <c r="G55" s="114"/>
      <c r="H55" s="115">
        <f t="shared" si="7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  <c r="T55" s="21"/>
    </row>
    <row r="56" spans="1:20" x14ac:dyDescent="0.2">
      <c r="A56" s="213">
        <v>42</v>
      </c>
      <c r="B56" s="214" t="s">
        <v>60</v>
      </c>
      <c r="C56" s="221" t="s">
        <v>189</v>
      </c>
      <c r="D56" s="220" t="s">
        <v>64</v>
      </c>
      <c r="E56" s="187">
        <v>6</v>
      </c>
      <c r="F56" s="113"/>
      <c r="G56" s="114"/>
      <c r="H56" s="115">
        <f t="shared" si="7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  <c r="T56" s="21"/>
    </row>
    <row r="57" spans="1:20" x14ac:dyDescent="0.2">
      <c r="A57" s="213">
        <v>43</v>
      </c>
      <c r="B57" s="214" t="s">
        <v>60</v>
      </c>
      <c r="C57" s="218" t="s">
        <v>190</v>
      </c>
      <c r="D57" s="214" t="s">
        <v>64</v>
      </c>
      <c r="E57" s="187">
        <v>10</v>
      </c>
      <c r="F57" s="113"/>
      <c r="G57" s="114"/>
      <c r="H57" s="115">
        <f t="shared" si="7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  <c r="T57" s="21"/>
    </row>
    <row r="58" spans="1:20" x14ac:dyDescent="0.2">
      <c r="A58" s="213">
        <v>44</v>
      </c>
      <c r="B58" s="214" t="s">
        <v>60</v>
      </c>
      <c r="C58" s="221" t="s">
        <v>479</v>
      </c>
      <c r="D58" s="220" t="s">
        <v>64</v>
      </c>
      <c r="E58" s="187">
        <v>1</v>
      </c>
      <c r="F58" s="113"/>
      <c r="G58" s="114"/>
      <c r="H58" s="115">
        <f t="shared" si="7"/>
        <v>0</v>
      </c>
      <c r="I58" s="114"/>
      <c r="J58" s="114"/>
      <c r="K58" s="116">
        <f t="shared" si="1"/>
        <v>0</v>
      </c>
      <c r="L58" s="117">
        <f t="shared" si="2"/>
        <v>0</v>
      </c>
      <c r="M58" s="115">
        <f t="shared" si="3"/>
        <v>0</v>
      </c>
      <c r="N58" s="115">
        <f t="shared" si="4"/>
        <v>0</v>
      </c>
      <c r="O58" s="115">
        <f t="shared" si="5"/>
        <v>0</v>
      </c>
      <c r="P58" s="116">
        <f t="shared" si="6"/>
        <v>0</v>
      </c>
      <c r="T58" s="21"/>
    </row>
    <row r="59" spans="1:20" x14ac:dyDescent="0.2">
      <c r="A59" s="213">
        <v>45</v>
      </c>
      <c r="B59" s="214" t="s">
        <v>60</v>
      </c>
      <c r="C59" s="221" t="s">
        <v>480</v>
      </c>
      <c r="D59" s="220" t="s">
        <v>64</v>
      </c>
      <c r="E59" s="187">
        <v>13</v>
      </c>
      <c r="F59" s="113"/>
      <c r="G59" s="114"/>
      <c r="H59" s="115">
        <f t="shared" si="7"/>
        <v>0</v>
      </c>
      <c r="I59" s="114"/>
      <c r="J59" s="114"/>
      <c r="K59" s="116">
        <f t="shared" si="1"/>
        <v>0</v>
      </c>
      <c r="L59" s="117">
        <f t="shared" si="2"/>
        <v>0</v>
      </c>
      <c r="M59" s="115">
        <f t="shared" si="3"/>
        <v>0</v>
      </c>
      <c r="N59" s="115">
        <f t="shared" si="4"/>
        <v>0</v>
      </c>
      <c r="O59" s="115">
        <f t="shared" si="5"/>
        <v>0</v>
      </c>
      <c r="P59" s="116">
        <f t="shared" si="6"/>
        <v>0</v>
      </c>
      <c r="T59" s="21"/>
    </row>
    <row r="60" spans="1:20" x14ac:dyDescent="0.2">
      <c r="A60" s="213">
        <v>46</v>
      </c>
      <c r="B60" s="214" t="s">
        <v>60</v>
      </c>
      <c r="C60" s="221" t="s">
        <v>191</v>
      </c>
      <c r="D60" s="220" t="s">
        <v>64</v>
      </c>
      <c r="E60" s="187">
        <v>6</v>
      </c>
      <c r="F60" s="113"/>
      <c r="G60" s="114"/>
      <c r="H60" s="115">
        <f t="shared" si="7"/>
        <v>0</v>
      </c>
      <c r="I60" s="114"/>
      <c r="J60" s="114"/>
      <c r="K60" s="116">
        <f t="shared" si="1"/>
        <v>0</v>
      </c>
      <c r="L60" s="117">
        <f t="shared" si="2"/>
        <v>0</v>
      </c>
      <c r="M60" s="115">
        <f t="shared" si="3"/>
        <v>0</v>
      </c>
      <c r="N60" s="115">
        <f t="shared" si="4"/>
        <v>0</v>
      </c>
      <c r="O60" s="115">
        <f t="shared" si="5"/>
        <v>0</v>
      </c>
      <c r="P60" s="116">
        <f t="shared" si="6"/>
        <v>0</v>
      </c>
      <c r="T60" s="21"/>
    </row>
    <row r="61" spans="1:20" x14ac:dyDescent="0.2">
      <c r="A61" s="213">
        <v>47</v>
      </c>
      <c r="B61" s="214" t="s">
        <v>60</v>
      </c>
      <c r="C61" s="221" t="s">
        <v>192</v>
      </c>
      <c r="D61" s="220" t="s">
        <v>64</v>
      </c>
      <c r="E61" s="187">
        <v>2</v>
      </c>
      <c r="F61" s="113"/>
      <c r="G61" s="114"/>
      <c r="H61" s="115">
        <f t="shared" si="7"/>
        <v>0</v>
      </c>
      <c r="I61" s="114"/>
      <c r="J61" s="114"/>
      <c r="K61" s="116">
        <f t="shared" si="1"/>
        <v>0</v>
      </c>
      <c r="L61" s="117">
        <f t="shared" si="2"/>
        <v>0</v>
      </c>
      <c r="M61" s="115">
        <f t="shared" si="3"/>
        <v>0</v>
      </c>
      <c r="N61" s="115">
        <f t="shared" si="4"/>
        <v>0</v>
      </c>
      <c r="O61" s="115">
        <f t="shared" si="5"/>
        <v>0</v>
      </c>
      <c r="P61" s="116">
        <f t="shared" si="6"/>
        <v>0</v>
      </c>
      <c r="T61" s="21"/>
    </row>
    <row r="62" spans="1:20" ht="33.75" x14ac:dyDescent="0.2">
      <c r="A62" s="213">
        <v>48</v>
      </c>
      <c r="B62" s="214" t="s">
        <v>60</v>
      </c>
      <c r="C62" s="222" t="s">
        <v>489</v>
      </c>
      <c r="D62" s="220" t="s">
        <v>64</v>
      </c>
      <c r="E62" s="187">
        <v>47</v>
      </c>
      <c r="F62" s="113"/>
      <c r="G62" s="114"/>
      <c r="H62" s="115">
        <f t="shared" si="7"/>
        <v>0</v>
      </c>
      <c r="I62" s="114"/>
      <c r="J62" s="114"/>
      <c r="K62" s="116">
        <f t="shared" si="1"/>
        <v>0</v>
      </c>
      <c r="L62" s="117">
        <f t="shared" si="2"/>
        <v>0</v>
      </c>
      <c r="M62" s="115">
        <f t="shared" si="3"/>
        <v>0</v>
      </c>
      <c r="N62" s="115">
        <f t="shared" si="4"/>
        <v>0</v>
      </c>
      <c r="O62" s="115">
        <f t="shared" si="5"/>
        <v>0</v>
      </c>
      <c r="P62" s="116">
        <f t="shared" si="6"/>
        <v>0</v>
      </c>
      <c r="T62" s="21"/>
    </row>
    <row r="63" spans="1:20" ht="33.75" x14ac:dyDescent="0.2">
      <c r="A63" s="213">
        <v>49</v>
      </c>
      <c r="B63" s="214" t="s">
        <v>60</v>
      </c>
      <c r="C63" s="222" t="s">
        <v>490</v>
      </c>
      <c r="D63" s="220" t="s">
        <v>64</v>
      </c>
      <c r="E63" s="187">
        <v>24</v>
      </c>
      <c r="F63" s="113"/>
      <c r="G63" s="114"/>
      <c r="H63" s="115">
        <f t="shared" si="7"/>
        <v>0</v>
      </c>
      <c r="I63" s="114"/>
      <c r="J63" s="114"/>
      <c r="K63" s="116">
        <f t="shared" si="1"/>
        <v>0</v>
      </c>
      <c r="L63" s="117">
        <f t="shared" si="2"/>
        <v>0</v>
      </c>
      <c r="M63" s="115">
        <f t="shared" si="3"/>
        <v>0</v>
      </c>
      <c r="N63" s="115">
        <f t="shared" si="4"/>
        <v>0</v>
      </c>
      <c r="O63" s="115">
        <f t="shared" si="5"/>
        <v>0</v>
      </c>
      <c r="P63" s="116">
        <f t="shared" si="6"/>
        <v>0</v>
      </c>
      <c r="T63" s="21"/>
    </row>
    <row r="64" spans="1:20" ht="33.75" x14ac:dyDescent="0.2">
      <c r="A64" s="213">
        <v>50</v>
      </c>
      <c r="B64" s="214" t="s">
        <v>60</v>
      </c>
      <c r="C64" s="222" t="s">
        <v>491</v>
      </c>
      <c r="D64" s="220" t="s">
        <v>64</v>
      </c>
      <c r="E64" s="187">
        <v>87</v>
      </c>
      <c r="F64" s="113"/>
      <c r="G64" s="114"/>
      <c r="H64" s="115">
        <f t="shared" si="7"/>
        <v>0</v>
      </c>
      <c r="I64" s="114"/>
      <c r="J64" s="114"/>
      <c r="K64" s="116">
        <f t="shared" si="1"/>
        <v>0</v>
      </c>
      <c r="L64" s="117">
        <f t="shared" si="2"/>
        <v>0</v>
      </c>
      <c r="M64" s="115">
        <f t="shared" si="3"/>
        <v>0</v>
      </c>
      <c r="N64" s="115">
        <f t="shared" si="4"/>
        <v>0</v>
      </c>
      <c r="O64" s="115">
        <f t="shared" si="5"/>
        <v>0</v>
      </c>
      <c r="P64" s="116">
        <f t="shared" si="6"/>
        <v>0</v>
      </c>
      <c r="T64" s="21"/>
    </row>
    <row r="65" spans="1:20" ht="33.75" x14ac:dyDescent="0.2">
      <c r="A65" s="213">
        <v>51</v>
      </c>
      <c r="B65" s="214" t="s">
        <v>60</v>
      </c>
      <c r="C65" s="222" t="s">
        <v>492</v>
      </c>
      <c r="D65" s="220" t="s">
        <v>64</v>
      </c>
      <c r="E65" s="187">
        <v>48</v>
      </c>
      <c r="F65" s="113"/>
      <c r="G65" s="114"/>
      <c r="H65" s="115">
        <f t="shared" si="7"/>
        <v>0</v>
      </c>
      <c r="I65" s="114"/>
      <c r="J65" s="114"/>
      <c r="K65" s="116">
        <f t="shared" si="1"/>
        <v>0</v>
      </c>
      <c r="L65" s="117">
        <f t="shared" si="2"/>
        <v>0</v>
      </c>
      <c r="M65" s="115">
        <f t="shared" si="3"/>
        <v>0</v>
      </c>
      <c r="N65" s="115">
        <f t="shared" si="4"/>
        <v>0</v>
      </c>
      <c r="O65" s="115">
        <f t="shared" si="5"/>
        <v>0</v>
      </c>
      <c r="P65" s="116">
        <f t="shared" si="6"/>
        <v>0</v>
      </c>
      <c r="T65" s="21"/>
    </row>
    <row r="66" spans="1:20" ht="33.75" x14ac:dyDescent="0.2">
      <c r="A66" s="213">
        <v>52</v>
      </c>
      <c r="B66" s="214" t="s">
        <v>60</v>
      </c>
      <c r="C66" s="222" t="s">
        <v>493</v>
      </c>
      <c r="D66" s="220" t="s">
        <v>64</v>
      </c>
      <c r="E66" s="187">
        <v>7</v>
      </c>
      <c r="F66" s="113"/>
      <c r="G66" s="114"/>
      <c r="H66" s="115">
        <f t="shared" si="7"/>
        <v>0</v>
      </c>
      <c r="I66" s="114"/>
      <c r="J66" s="114"/>
      <c r="K66" s="116">
        <f t="shared" si="1"/>
        <v>0</v>
      </c>
      <c r="L66" s="117">
        <f t="shared" si="2"/>
        <v>0</v>
      </c>
      <c r="M66" s="115">
        <f t="shared" si="3"/>
        <v>0</v>
      </c>
      <c r="N66" s="115">
        <f t="shared" si="4"/>
        <v>0</v>
      </c>
      <c r="O66" s="115">
        <f t="shared" si="5"/>
        <v>0</v>
      </c>
      <c r="P66" s="116">
        <f t="shared" si="6"/>
        <v>0</v>
      </c>
      <c r="T66" s="21"/>
    </row>
    <row r="67" spans="1:20" ht="33.75" x14ac:dyDescent="0.2">
      <c r="A67" s="213">
        <v>53</v>
      </c>
      <c r="B67" s="214" t="s">
        <v>60</v>
      </c>
      <c r="C67" s="222" t="s">
        <v>494</v>
      </c>
      <c r="D67" s="220" t="s">
        <v>64</v>
      </c>
      <c r="E67" s="187">
        <v>2</v>
      </c>
      <c r="F67" s="113"/>
      <c r="G67" s="114"/>
      <c r="H67" s="115">
        <f t="shared" si="7"/>
        <v>0</v>
      </c>
      <c r="I67" s="114"/>
      <c r="J67" s="114"/>
      <c r="K67" s="116">
        <f t="shared" si="1"/>
        <v>0</v>
      </c>
      <c r="L67" s="117">
        <f t="shared" si="2"/>
        <v>0</v>
      </c>
      <c r="M67" s="115">
        <f t="shared" si="3"/>
        <v>0</v>
      </c>
      <c r="N67" s="115">
        <f t="shared" si="4"/>
        <v>0</v>
      </c>
      <c r="O67" s="115">
        <f t="shared" si="5"/>
        <v>0</v>
      </c>
      <c r="P67" s="116">
        <f t="shared" si="6"/>
        <v>0</v>
      </c>
      <c r="T67" s="21"/>
    </row>
    <row r="68" spans="1:20" ht="33.75" x14ac:dyDescent="0.2">
      <c r="A68" s="213">
        <v>54</v>
      </c>
      <c r="B68" s="214" t="s">
        <v>60</v>
      </c>
      <c r="C68" s="222" t="s">
        <v>495</v>
      </c>
      <c r="D68" s="220" t="s">
        <v>64</v>
      </c>
      <c r="E68" s="187">
        <v>8</v>
      </c>
      <c r="F68" s="113"/>
      <c r="G68" s="114"/>
      <c r="H68" s="115">
        <f t="shared" si="7"/>
        <v>0</v>
      </c>
      <c r="I68" s="114"/>
      <c r="J68" s="114"/>
      <c r="K68" s="116">
        <f t="shared" si="1"/>
        <v>0</v>
      </c>
      <c r="L68" s="117">
        <f t="shared" si="2"/>
        <v>0</v>
      </c>
      <c r="M68" s="115">
        <f t="shared" si="3"/>
        <v>0</v>
      </c>
      <c r="N68" s="115">
        <f t="shared" si="4"/>
        <v>0</v>
      </c>
      <c r="O68" s="115">
        <f t="shared" si="5"/>
        <v>0</v>
      </c>
      <c r="P68" s="116">
        <f t="shared" si="6"/>
        <v>0</v>
      </c>
      <c r="T68" s="21"/>
    </row>
    <row r="69" spans="1:20" ht="33.75" x14ac:dyDescent="0.2">
      <c r="A69" s="213">
        <v>55</v>
      </c>
      <c r="B69" s="214" t="s">
        <v>60</v>
      </c>
      <c r="C69" s="222" t="s">
        <v>496</v>
      </c>
      <c r="D69" s="220" t="s">
        <v>64</v>
      </c>
      <c r="E69" s="187">
        <v>25</v>
      </c>
      <c r="F69" s="113"/>
      <c r="G69" s="114"/>
      <c r="H69" s="115">
        <f t="shared" si="7"/>
        <v>0</v>
      </c>
      <c r="I69" s="114"/>
      <c r="J69" s="114"/>
      <c r="K69" s="116">
        <f t="shared" si="1"/>
        <v>0</v>
      </c>
      <c r="L69" s="117">
        <f t="shared" si="2"/>
        <v>0</v>
      </c>
      <c r="M69" s="115">
        <f t="shared" si="3"/>
        <v>0</v>
      </c>
      <c r="N69" s="115">
        <f t="shared" si="4"/>
        <v>0</v>
      </c>
      <c r="O69" s="115">
        <f t="shared" si="5"/>
        <v>0</v>
      </c>
      <c r="P69" s="116">
        <f t="shared" si="6"/>
        <v>0</v>
      </c>
      <c r="T69" s="21"/>
    </row>
    <row r="70" spans="1:20" ht="33.75" x14ac:dyDescent="0.2">
      <c r="A70" s="213">
        <v>56</v>
      </c>
      <c r="B70" s="214" t="s">
        <v>60</v>
      </c>
      <c r="C70" s="222" t="s">
        <v>497</v>
      </c>
      <c r="D70" s="220" t="s">
        <v>64</v>
      </c>
      <c r="E70" s="187">
        <v>6</v>
      </c>
      <c r="F70" s="113"/>
      <c r="G70" s="114"/>
      <c r="H70" s="115">
        <f t="shared" si="7"/>
        <v>0</v>
      </c>
      <c r="I70" s="114"/>
      <c r="J70" s="114"/>
      <c r="K70" s="116">
        <f t="shared" si="1"/>
        <v>0</v>
      </c>
      <c r="L70" s="117">
        <f t="shared" si="2"/>
        <v>0</v>
      </c>
      <c r="M70" s="115">
        <f t="shared" si="3"/>
        <v>0</v>
      </c>
      <c r="N70" s="115">
        <f t="shared" si="4"/>
        <v>0</v>
      </c>
      <c r="O70" s="115">
        <f t="shared" si="5"/>
        <v>0</v>
      </c>
      <c r="P70" s="116">
        <f t="shared" si="6"/>
        <v>0</v>
      </c>
      <c r="T70" s="21"/>
    </row>
    <row r="71" spans="1:20" ht="33.75" x14ac:dyDescent="0.2">
      <c r="A71" s="213">
        <v>57</v>
      </c>
      <c r="B71" s="214" t="s">
        <v>60</v>
      </c>
      <c r="C71" s="222" t="s">
        <v>498</v>
      </c>
      <c r="D71" s="220" t="s">
        <v>64</v>
      </c>
      <c r="E71" s="187">
        <v>5</v>
      </c>
      <c r="F71" s="113"/>
      <c r="G71" s="114"/>
      <c r="H71" s="115">
        <f t="shared" si="7"/>
        <v>0</v>
      </c>
      <c r="I71" s="114"/>
      <c r="J71" s="114"/>
      <c r="K71" s="116">
        <f t="shared" si="1"/>
        <v>0</v>
      </c>
      <c r="L71" s="117">
        <f t="shared" si="2"/>
        <v>0</v>
      </c>
      <c r="M71" s="115">
        <f t="shared" si="3"/>
        <v>0</v>
      </c>
      <c r="N71" s="115">
        <f t="shared" si="4"/>
        <v>0</v>
      </c>
      <c r="O71" s="115">
        <f t="shared" si="5"/>
        <v>0</v>
      </c>
      <c r="P71" s="116">
        <f t="shared" si="6"/>
        <v>0</v>
      </c>
      <c r="T71" s="21"/>
    </row>
    <row r="72" spans="1:20" ht="33.75" x14ac:dyDescent="0.2">
      <c r="A72" s="213">
        <v>58</v>
      </c>
      <c r="B72" s="214" t="s">
        <v>60</v>
      </c>
      <c r="C72" s="218" t="s">
        <v>499</v>
      </c>
      <c r="D72" s="214" t="s">
        <v>64</v>
      </c>
      <c r="E72" s="187">
        <v>254</v>
      </c>
      <c r="F72" s="113"/>
      <c r="G72" s="114"/>
      <c r="H72" s="115">
        <f t="shared" si="7"/>
        <v>0</v>
      </c>
      <c r="I72" s="114"/>
      <c r="J72" s="114"/>
      <c r="K72" s="116">
        <f t="shared" si="1"/>
        <v>0</v>
      </c>
      <c r="L72" s="117">
        <f t="shared" si="2"/>
        <v>0</v>
      </c>
      <c r="M72" s="115">
        <f t="shared" si="3"/>
        <v>0</v>
      </c>
      <c r="N72" s="115">
        <f t="shared" si="4"/>
        <v>0</v>
      </c>
      <c r="O72" s="115">
        <f t="shared" si="5"/>
        <v>0</v>
      </c>
      <c r="P72" s="116">
        <f t="shared" si="6"/>
        <v>0</v>
      </c>
      <c r="T72" s="21"/>
    </row>
    <row r="73" spans="1:20" ht="33.75" x14ac:dyDescent="0.2">
      <c r="A73" s="213">
        <v>59</v>
      </c>
      <c r="B73" s="214" t="s">
        <v>60</v>
      </c>
      <c r="C73" s="218" t="s">
        <v>500</v>
      </c>
      <c r="D73" s="214" t="s">
        <v>64</v>
      </c>
      <c r="E73" s="187">
        <v>5</v>
      </c>
      <c r="F73" s="113"/>
      <c r="G73" s="114"/>
      <c r="H73" s="115">
        <f t="shared" si="7"/>
        <v>0</v>
      </c>
      <c r="I73" s="114"/>
      <c r="J73" s="114"/>
      <c r="K73" s="116">
        <f t="shared" si="1"/>
        <v>0</v>
      </c>
      <c r="L73" s="117">
        <f t="shared" si="2"/>
        <v>0</v>
      </c>
      <c r="M73" s="115">
        <f t="shared" si="3"/>
        <v>0</v>
      </c>
      <c r="N73" s="115">
        <f t="shared" si="4"/>
        <v>0</v>
      </c>
      <c r="O73" s="115">
        <f t="shared" si="5"/>
        <v>0</v>
      </c>
      <c r="P73" s="116">
        <f t="shared" si="6"/>
        <v>0</v>
      </c>
      <c r="T73" s="21"/>
    </row>
    <row r="74" spans="1:20" ht="22.5" x14ac:dyDescent="0.2">
      <c r="A74" s="213">
        <v>60</v>
      </c>
      <c r="B74" s="214" t="s">
        <v>60</v>
      </c>
      <c r="C74" s="218" t="s">
        <v>481</v>
      </c>
      <c r="D74" s="214" t="s">
        <v>64</v>
      </c>
      <c r="E74" s="187">
        <v>259</v>
      </c>
      <c r="F74" s="113"/>
      <c r="G74" s="114"/>
      <c r="H74" s="115">
        <f t="shared" si="7"/>
        <v>0</v>
      </c>
      <c r="I74" s="114"/>
      <c r="J74" s="114"/>
      <c r="K74" s="116">
        <f t="shared" si="1"/>
        <v>0</v>
      </c>
      <c r="L74" s="117">
        <f t="shared" si="2"/>
        <v>0</v>
      </c>
      <c r="M74" s="115">
        <f t="shared" si="3"/>
        <v>0</v>
      </c>
      <c r="N74" s="115">
        <f t="shared" si="4"/>
        <v>0</v>
      </c>
      <c r="O74" s="115">
        <f t="shared" si="5"/>
        <v>0</v>
      </c>
      <c r="P74" s="116">
        <f t="shared" si="6"/>
        <v>0</v>
      </c>
      <c r="T74" s="21"/>
    </row>
    <row r="75" spans="1:20" x14ac:dyDescent="0.2">
      <c r="A75" s="213">
        <v>61</v>
      </c>
      <c r="B75" s="214" t="s">
        <v>60</v>
      </c>
      <c r="C75" s="222" t="s">
        <v>482</v>
      </c>
      <c r="D75" s="220" t="s">
        <v>64</v>
      </c>
      <c r="E75" s="187">
        <v>12</v>
      </c>
      <c r="F75" s="113"/>
      <c r="G75" s="114"/>
      <c r="H75" s="115">
        <f t="shared" si="7"/>
        <v>0</v>
      </c>
      <c r="I75" s="114"/>
      <c r="J75" s="114"/>
      <c r="K75" s="116">
        <f t="shared" si="1"/>
        <v>0</v>
      </c>
      <c r="L75" s="117">
        <f t="shared" si="2"/>
        <v>0</v>
      </c>
      <c r="M75" s="115">
        <f t="shared" si="3"/>
        <v>0</v>
      </c>
      <c r="N75" s="115">
        <f t="shared" si="4"/>
        <v>0</v>
      </c>
      <c r="O75" s="115">
        <f t="shared" si="5"/>
        <v>0</v>
      </c>
      <c r="P75" s="116">
        <f t="shared" si="6"/>
        <v>0</v>
      </c>
      <c r="T75" s="21"/>
    </row>
    <row r="76" spans="1:20" x14ac:dyDescent="0.2">
      <c r="A76" s="213">
        <v>62</v>
      </c>
      <c r="B76" s="214" t="s">
        <v>60</v>
      </c>
      <c r="C76" s="222" t="s">
        <v>483</v>
      </c>
      <c r="D76" s="220" t="s">
        <v>64</v>
      </c>
      <c r="E76" s="187">
        <v>60</v>
      </c>
      <c r="F76" s="113"/>
      <c r="G76" s="114"/>
      <c r="H76" s="115">
        <f t="shared" si="7"/>
        <v>0</v>
      </c>
      <c r="I76" s="114"/>
      <c r="J76" s="114"/>
      <c r="K76" s="116">
        <f t="shared" si="1"/>
        <v>0</v>
      </c>
      <c r="L76" s="117">
        <f t="shared" si="2"/>
        <v>0</v>
      </c>
      <c r="M76" s="115">
        <f t="shared" si="3"/>
        <v>0</v>
      </c>
      <c r="N76" s="115">
        <f t="shared" si="4"/>
        <v>0</v>
      </c>
      <c r="O76" s="115">
        <f t="shared" si="5"/>
        <v>0</v>
      </c>
      <c r="P76" s="116">
        <f t="shared" si="6"/>
        <v>0</v>
      </c>
      <c r="T76" s="21"/>
    </row>
    <row r="77" spans="1:20" x14ac:dyDescent="0.2">
      <c r="A77" s="213">
        <v>63</v>
      </c>
      <c r="B77" s="214" t="s">
        <v>60</v>
      </c>
      <c r="C77" s="218" t="s">
        <v>484</v>
      </c>
      <c r="D77" s="214" t="s">
        <v>64</v>
      </c>
      <c r="E77" s="187">
        <v>4</v>
      </c>
      <c r="F77" s="113"/>
      <c r="G77" s="114"/>
      <c r="H77" s="115">
        <f t="shared" si="7"/>
        <v>0</v>
      </c>
      <c r="I77" s="114"/>
      <c r="J77" s="114"/>
      <c r="K77" s="116">
        <f t="shared" si="1"/>
        <v>0</v>
      </c>
      <c r="L77" s="117">
        <f t="shared" si="2"/>
        <v>0</v>
      </c>
      <c r="M77" s="115">
        <f t="shared" si="3"/>
        <v>0</v>
      </c>
      <c r="N77" s="115">
        <f t="shared" si="4"/>
        <v>0</v>
      </c>
      <c r="O77" s="115">
        <f t="shared" si="5"/>
        <v>0</v>
      </c>
      <c r="P77" s="116">
        <f t="shared" si="6"/>
        <v>0</v>
      </c>
      <c r="T77" s="21"/>
    </row>
    <row r="78" spans="1:20" x14ac:dyDescent="0.2">
      <c r="A78" s="213">
        <v>64</v>
      </c>
      <c r="B78" s="214" t="s">
        <v>60</v>
      </c>
      <c r="C78" s="222" t="s">
        <v>485</v>
      </c>
      <c r="D78" s="220" t="s">
        <v>64</v>
      </c>
      <c r="E78" s="187">
        <v>6</v>
      </c>
      <c r="F78" s="113"/>
      <c r="G78" s="114"/>
      <c r="H78" s="115">
        <f t="shared" ref="H78:H109" si="8">ROUND(F78*G78,2)</f>
        <v>0</v>
      </c>
      <c r="I78" s="114"/>
      <c r="J78" s="114"/>
      <c r="K78" s="116">
        <f t="shared" ref="K78:K102" si="9">SUM(H78:J78)</f>
        <v>0</v>
      </c>
      <c r="L78" s="117">
        <f t="shared" ref="L78:L102" si="10">ROUND(E78*F78,2)</f>
        <v>0</v>
      </c>
      <c r="M78" s="115">
        <f t="shared" ref="M78:M102" si="11">ROUND(H78*E78,2)</f>
        <v>0</v>
      </c>
      <c r="N78" s="115">
        <f t="shared" ref="N78:N102" si="12">ROUND(I78*E78,2)</f>
        <v>0</v>
      </c>
      <c r="O78" s="115">
        <f t="shared" ref="O78:O102" si="13">ROUND(J78*E78,2)</f>
        <v>0</v>
      </c>
      <c r="P78" s="116">
        <f t="shared" ref="P78:P102" si="14">SUM(M78:O78)</f>
        <v>0</v>
      </c>
      <c r="T78" s="21"/>
    </row>
    <row r="79" spans="1:20" x14ac:dyDescent="0.2">
      <c r="A79" s="213">
        <v>65</v>
      </c>
      <c r="B79" s="214" t="s">
        <v>60</v>
      </c>
      <c r="C79" s="222" t="s">
        <v>486</v>
      </c>
      <c r="D79" s="220" t="s">
        <v>64</v>
      </c>
      <c r="E79" s="187">
        <v>6</v>
      </c>
      <c r="F79" s="113"/>
      <c r="G79" s="114"/>
      <c r="H79" s="115">
        <f t="shared" si="8"/>
        <v>0</v>
      </c>
      <c r="I79" s="114"/>
      <c r="J79" s="114"/>
      <c r="K79" s="116">
        <f t="shared" si="9"/>
        <v>0</v>
      </c>
      <c r="L79" s="117">
        <f t="shared" si="10"/>
        <v>0</v>
      </c>
      <c r="M79" s="115">
        <f t="shared" si="11"/>
        <v>0</v>
      </c>
      <c r="N79" s="115">
        <f t="shared" si="12"/>
        <v>0</v>
      </c>
      <c r="O79" s="115">
        <f t="shared" si="13"/>
        <v>0</v>
      </c>
      <c r="P79" s="116">
        <f t="shared" si="14"/>
        <v>0</v>
      </c>
      <c r="T79" s="21"/>
    </row>
    <row r="80" spans="1:20" x14ac:dyDescent="0.2">
      <c r="A80" s="213">
        <v>66</v>
      </c>
      <c r="B80" s="214" t="s">
        <v>60</v>
      </c>
      <c r="C80" s="222" t="s">
        <v>487</v>
      </c>
      <c r="D80" s="220" t="s">
        <v>64</v>
      </c>
      <c r="E80" s="187">
        <v>3</v>
      </c>
      <c r="F80" s="113"/>
      <c r="G80" s="114"/>
      <c r="H80" s="115">
        <f t="shared" si="8"/>
        <v>0</v>
      </c>
      <c r="I80" s="114"/>
      <c r="J80" s="114"/>
      <c r="K80" s="116">
        <f t="shared" si="9"/>
        <v>0</v>
      </c>
      <c r="L80" s="117">
        <f t="shared" si="10"/>
        <v>0</v>
      </c>
      <c r="M80" s="115">
        <f t="shared" si="11"/>
        <v>0</v>
      </c>
      <c r="N80" s="115">
        <f t="shared" si="12"/>
        <v>0</v>
      </c>
      <c r="O80" s="115">
        <f t="shared" si="13"/>
        <v>0</v>
      </c>
      <c r="P80" s="116">
        <f t="shared" si="14"/>
        <v>0</v>
      </c>
      <c r="T80" s="21"/>
    </row>
    <row r="81" spans="1:20" x14ac:dyDescent="0.2">
      <c r="A81" s="213">
        <v>67</v>
      </c>
      <c r="B81" s="214" t="s">
        <v>60</v>
      </c>
      <c r="C81" s="222" t="s">
        <v>488</v>
      </c>
      <c r="D81" s="220" t="s">
        <v>64</v>
      </c>
      <c r="E81" s="187">
        <v>1</v>
      </c>
      <c r="F81" s="113"/>
      <c r="G81" s="114"/>
      <c r="H81" s="115">
        <f t="shared" si="8"/>
        <v>0</v>
      </c>
      <c r="I81" s="114"/>
      <c r="J81" s="114"/>
      <c r="K81" s="116">
        <f t="shared" si="9"/>
        <v>0</v>
      </c>
      <c r="L81" s="117">
        <f t="shared" si="10"/>
        <v>0</v>
      </c>
      <c r="M81" s="115">
        <f t="shared" si="11"/>
        <v>0</v>
      </c>
      <c r="N81" s="115">
        <f t="shared" si="12"/>
        <v>0</v>
      </c>
      <c r="O81" s="115">
        <f t="shared" si="13"/>
        <v>0</v>
      </c>
      <c r="P81" s="116">
        <f t="shared" si="14"/>
        <v>0</v>
      </c>
      <c r="T81" s="21"/>
    </row>
    <row r="82" spans="1:20" x14ac:dyDescent="0.2">
      <c r="A82" s="213">
        <v>68</v>
      </c>
      <c r="B82" s="214" t="s">
        <v>60</v>
      </c>
      <c r="C82" s="218" t="s">
        <v>193</v>
      </c>
      <c r="D82" s="214" t="s">
        <v>64</v>
      </c>
      <c r="E82" s="187">
        <v>80</v>
      </c>
      <c r="F82" s="113"/>
      <c r="G82" s="114"/>
      <c r="H82" s="115">
        <f t="shared" si="8"/>
        <v>0</v>
      </c>
      <c r="I82" s="114"/>
      <c r="J82" s="114"/>
      <c r="K82" s="116">
        <f t="shared" si="9"/>
        <v>0</v>
      </c>
      <c r="L82" s="117">
        <f t="shared" si="10"/>
        <v>0</v>
      </c>
      <c r="M82" s="115">
        <f t="shared" si="11"/>
        <v>0</v>
      </c>
      <c r="N82" s="115">
        <f t="shared" si="12"/>
        <v>0</v>
      </c>
      <c r="O82" s="115">
        <f t="shared" si="13"/>
        <v>0</v>
      </c>
      <c r="P82" s="116">
        <f t="shared" si="14"/>
        <v>0</v>
      </c>
      <c r="T82" s="21"/>
    </row>
    <row r="83" spans="1:20" ht="45" x14ac:dyDescent="0.2">
      <c r="A83" s="213">
        <v>69</v>
      </c>
      <c r="B83" s="214" t="s">
        <v>60</v>
      </c>
      <c r="C83" s="219" t="s">
        <v>501</v>
      </c>
      <c r="D83" s="214" t="s">
        <v>62</v>
      </c>
      <c r="E83" s="187">
        <v>40</v>
      </c>
      <c r="F83" s="113"/>
      <c r="G83" s="114"/>
      <c r="H83" s="115">
        <f t="shared" si="8"/>
        <v>0</v>
      </c>
      <c r="I83" s="114"/>
      <c r="J83" s="114"/>
      <c r="K83" s="116">
        <f t="shared" si="9"/>
        <v>0</v>
      </c>
      <c r="L83" s="117">
        <f t="shared" si="10"/>
        <v>0</v>
      </c>
      <c r="M83" s="115">
        <f t="shared" si="11"/>
        <v>0</v>
      </c>
      <c r="N83" s="115">
        <f t="shared" si="12"/>
        <v>0</v>
      </c>
      <c r="O83" s="115">
        <f t="shared" si="13"/>
        <v>0</v>
      </c>
      <c r="P83" s="116">
        <f t="shared" si="14"/>
        <v>0</v>
      </c>
      <c r="T83" s="21"/>
    </row>
    <row r="84" spans="1:20" ht="45" x14ac:dyDescent="0.2">
      <c r="A84" s="213">
        <v>70</v>
      </c>
      <c r="B84" s="214" t="s">
        <v>60</v>
      </c>
      <c r="C84" s="218" t="s">
        <v>502</v>
      </c>
      <c r="D84" s="214" t="s">
        <v>62</v>
      </c>
      <c r="E84" s="187">
        <v>53</v>
      </c>
      <c r="F84" s="113"/>
      <c r="G84" s="114"/>
      <c r="H84" s="115">
        <f t="shared" si="8"/>
        <v>0</v>
      </c>
      <c r="I84" s="114"/>
      <c r="J84" s="114"/>
      <c r="K84" s="116">
        <f t="shared" si="9"/>
        <v>0</v>
      </c>
      <c r="L84" s="117">
        <f t="shared" si="10"/>
        <v>0</v>
      </c>
      <c r="M84" s="115">
        <f t="shared" si="11"/>
        <v>0</v>
      </c>
      <c r="N84" s="115">
        <f t="shared" si="12"/>
        <v>0</v>
      </c>
      <c r="O84" s="115">
        <f t="shared" si="13"/>
        <v>0</v>
      </c>
      <c r="P84" s="116">
        <f t="shared" si="14"/>
        <v>0</v>
      </c>
      <c r="T84" s="21"/>
    </row>
    <row r="85" spans="1:20" ht="45" x14ac:dyDescent="0.2">
      <c r="A85" s="213">
        <v>71</v>
      </c>
      <c r="B85" s="214" t="s">
        <v>60</v>
      </c>
      <c r="C85" s="218" t="s">
        <v>503</v>
      </c>
      <c r="D85" s="214" t="s">
        <v>62</v>
      </c>
      <c r="E85" s="187">
        <v>135</v>
      </c>
      <c r="F85" s="113"/>
      <c r="G85" s="114"/>
      <c r="H85" s="115">
        <f t="shared" si="8"/>
        <v>0</v>
      </c>
      <c r="I85" s="114"/>
      <c r="J85" s="114"/>
      <c r="K85" s="116">
        <f t="shared" si="9"/>
        <v>0</v>
      </c>
      <c r="L85" s="117">
        <f t="shared" si="10"/>
        <v>0</v>
      </c>
      <c r="M85" s="115">
        <f t="shared" si="11"/>
        <v>0</v>
      </c>
      <c r="N85" s="115">
        <f t="shared" si="12"/>
        <v>0</v>
      </c>
      <c r="O85" s="115">
        <f t="shared" si="13"/>
        <v>0</v>
      </c>
      <c r="P85" s="116">
        <f t="shared" si="14"/>
        <v>0</v>
      </c>
      <c r="T85" s="21"/>
    </row>
    <row r="86" spans="1:20" ht="45" x14ac:dyDescent="0.2">
      <c r="A86" s="213">
        <v>72</v>
      </c>
      <c r="B86" s="214" t="s">
        <v>60</v>
      </c>
      <c r="C86" s="218" t="s">
        <v>504</v>
      </c>
      <c r="D86" s="214" t="s">
        <v>62</v>
      </c>
      <c r="E86" s="187">
        <v>150</v>
      </c>
      <c r="F86" s="113"/>
      <c r="G86" s="114"/>
      <c r="H86" s="115">
        <f t="shared" si="8"/>
        <v>0</v>
      </c>
      <c r="I86" s="114"/>
      <c r="J86" s="114"/>
      <c r="K86" s="116">
        <f t="shared" si="9"/>
        <v>0</v>
      </c>
      <c r="L86" s="117">
        <f t="shared" si="10"/>
        <v>0</v>
      </c>
      <c r="M86" s="115">
        <f t="shared" si="11"/>
        <v>0</v>
      </c>
      <c r="N86" s="115">
        <f t="shared" si="12"/>
        <v>0</v>
      </c>
      <c r="O86" s="115">
        <f t="shared" si="13"/>
        <v>0</v>
      </c>
      <c r="P86" s="116">
        <f t="shared" si="14"/>
        <v>0</v>
      </c>
      <c r="T86" s="21"/>
    </row>
    <row r="87" spans="1:20" ht="45" x14ac:dyDescent="0.2">
      <c r="A87" s="213">
        <v>73</v>
      </c>
      <c r="B87" s="214" t="s">
        <v>60</v>
      </c>
      <c r="C87" s="218" t="s">
        <v>505</v>
      </c>
      <c r="D87" s="214" t="s">
        <v>62</v>
      </c>
      <c r="E87" s="166">
        <v>30</v>
      </c>
      <c r="F87" s="113"/>
      <c r="G87" s="114"/>
      <c r="H87" s="115">
        <f t="shared" si="8"/>
        <v>0</v>
      </c>
      <c r="I87" s="114"/>
      <c r="J87" s="114"/>
      <c r="K87" s="116">
        <f t="shared" si="9"/>
        <v>0</v>
      </c>
      <c r="L87" s="117">
        <f t="shared" si="10"/>
        <v>0</v>
      </c>
      <c r="M87" s="115">
        <f t="shared" si="11"/>
        <v>0</v>
      </c>
      <c r="N87" s="115">
        <f t="shared" si="12"/>
        <v>0</v>
      </c>
      <c r="O87" s="115">
        <f t="shared" si="13"/>
        <v>0</v>
      </c>
      <c r="P87" s="116">
        <f t="shared" si="14"/>
        <v>0</v>
      </c>
      <c r="T87" s="21"/>
    </row>
    <row r="88" spans="1:20" ht="45" x14ac:dyDescent="0.2">
      <c r="A88" s="213">
        <v>74</v>
      </c>
      <c r="B88" s="214" t="s">
        <v>60</v>
      </c>
      <c r="C88" s="219" t="s">
        <v>506</v>
      </c>
      <c r="D88" s="220" t="s">
        <v>62</v>
      </c>
      <c r="E88" s="187">
        <v>20</v>
      </c>
      <c r="F88" s="113"/>
      <c r="G88" s="114"/>
      <c r="H88" s="115">
        <f t="shared" si="8"/>
        <v>0</v>
      </c>
      <c r="I88" s="114"/>
      <c r="J88" s="114"/>
      <c r="K88" s="116">
        <f t="shared" si="9"/>
        <v>0</v>
      </c>
      <c r="L88" s="117">
        <f t="shared" si="10"/>
        <v>0</v>
      </c>
      <c r="M88" s="115">
        <f t="shared" si="11"/>
        <v>0</v>
      </c>
      <c r="N88" s="115">
        <f t="shared" si="12"/>
        <v>0</v>
      </c>
      <c r="O88" s="115">
        <f t="shared" si="13"/>
        <v>0</v>
      </c>
      <c r="P88" s="116">
        <f t="shared" si="14"/>
        <v>0</v>
      </c>
      <c r="T88" s="21"/>
    </row>
    <row r="89" spans="1:20" x14ac:dyDescent="0.2">
      <c r="A89" s="213">
        <v>75</v>
      </c>
      <c r="B89" s="214" t="s">
        <v>60</v>
      </c>
      <c r="C89" s="218" t="s">
        <v>125</v>
      </c>
      <c r="D89" s="215" t="s">
        <v>68</v>
      </c>
      <c r="E89" s="187">
        <v>1</v>
      </c>
      <c r="F89" s="113"/>
      <c r="G89" s="114"/>
      <c r="H89" s="115">
        <f t="shared" si="8"/>
        <v>0</v>
      </c>
      <c r="I89" s="114"/>
      <c r="J89" s="114"/>
      <c r="K89" s="116">
        <f t="shared" si="9"/>
        <v>0</v>
      </c>
      <c r="L89" s="117">
        <f t="shared" si="10"/>
        <v>0</v>
      </c>
      <c r="M89" s="115">
        <f t="shared" si="11"/>
        <v>0</v>
      </c>
      <c r="N89" s="115">
        <f t="shared" si="12"/>
        <v>0</v>
      </c>
      <c r="O89" s="115">
        <f t="shared" si="13"/>
        <v>0</v>
      </c>
      <c r="P89" s="116">
        <f t="shared" si="14"/>
        <v>0</v>
      </c>
      <c r="T89" s="21"/>
    </row>
    <row r="90" spans="1:20" x14ac:dyDescent="0.2">
      <c r="A90" s="213">
        <v>76</v>
      </c>
      <c r="B90" s="214" t="s">
        <v>60</v>
      </c>
      <c r="C90" s="218" t="s">
        <v>194</v>
      </c>
      <c r="D90" s="215" t="s">
        <v>68</v>
      </c>
      <c r="E90" s="187">
        <v>1</v>
      </c>
      <c r="F90" s="113"/>
      <c r="G90" s="114"/>
      <c r="H90" s="115">
        <f t="shared" si="8"/>
        <v>0</v>
      </c>
      <c r="I90" s="114"/>
      <c r="J90" s="114"/>
      <c r="K90" s="116">
        <f t="shared" si="9"/>
        <v>0</v>
      </c>
      <c r="L90" s="117">
        <f t="shared" si="10"/>
        <v>0</v>
      </c>
      <c r="M90" s="115">
        <f t="shared" si="11"/>
        <v>0</v>
      </c>
      <c r="N90" s="115">
        <f t="shared" si="12"/>
        <v>0</v>
      </c>
      <c r="O90" s="115">
        <f t="shared" si="13"/>
        <v>0</v>
      </c>
      <c r="P90" s="116">
        <f t="shared" si="14"/>
        <v>0</v>
      </c>
      <c r="T90" s="21"/>
    </row>
    <row r="91" spans="1:20" x14ac:dyDescent="0.2">
      <c r="A91" s="213">
        <v>77</v>
      </c>
      <c r="B91" s="214" t="s">
        <v>60</v>
      </c>
      <c r="C91" s="218" t="s">
        <v>126</v>
      </c>
      <c r="D91" s="215" t="s">
        <v>68</v>
      </c>
      <c r="E91" s="166">
        <v>1</v>
      </c>
      <c r="F91" s="113"/>
      <c r="G91" s="114"/>
      <c r="H91" s="115">
        <f t="shared" si="8"/>
        <v>0</v>
      </c>
      <c r="I91" s="114"/>
      <c r="J91" s="114"/>
      <c r="K91" s="116">
        <f t="shared" si="9"/>
        <v>0</v>
      </c>
      <c r="L91" s="117">
        <f t="shared" si="10"/>
        <v>0</v>
      </c>
      <c r="M91" s="115">
        <f t="shared" si="11"/>
        <v>0</v>
      </c>
      <c r="N91" s="115">
        <f t="shared" si="12"/>
        <v>0</v>
      </c>
      <c r="O91" s="115">
        <f t="shared" si="13"/>
        <v>0</v>
      </c>
      <c r="P91" s="116">
        <f t="shared" si="14"/>
        <v>0</v>
      </c>
      <c r="T91" s="21"/>
    </row>
    <row r="92" spans="1:20" x14ac:dyDescent="0.2">
      <c r="A92" s="213">
        <v>78</v>
      </c>
      <c r="B92" s="214" t="s">
        <v>60</v>
      </c>
      <c r="C92" s="218" t="s">
        <v>127</v>
      </c>
      <c r="D92" s="215" t="s">
        <v>68</v>
      </c>
      <c r="E92" s="166">
        <v>1</v>
      </c>
      <c r="F92" s="113"/>
      <c r="G92" s="114"/>
      <c r="H92" s="115">
        <f t="shared" si="8"/>
        <v>0</v>
      </c>
      <c r="I92" s="114"/>
      <c r="J92" s="114"/>
      <c r="K92" s="116">
        <f t="shared" si="9"/>
        <v>0</v>
      </c>
      <c r="L92" s="117">
        <f t="shared" si="10"/>
        <v>0</v>
      </c>
      <c r="M92" s="115">
        <f t="shared" si="11"/>
        <v>0</v>
      </c>
      <c r="N92" s="115">
        <f t="shared" si="12"/>
        <v>0</v>
      </c>
      <c r="O92" s="115">
        <f t="shared" si="13"/>
        <v>0</v>
      </c>
      <c r="P92" s="116">
        <f t="shared" si="14"/>
        <v>0</v>
      </c>
      <c r="T92" s="21"/>
    </row>
    <row r="93" spans="1:20" x14ac:dyDescent="0.2">
      <c r="A93" s="213">
        <v>79</v>
      </c>
      <c r="B93" s="214" t="s">
        <v>60</v>
      </c>
      <c r="C93" s="218" t="s">
        <v>108</v>
      </c>
      <c r="D93" s="215" t="s">
        <v>68</v>
      </c>
      <c r="E93" s="166">
        <v>1</v>
      </c>
      <c r="F93" s="113"/>
      <c r="G93" s="114"/>
      <c r="H93" s="115">
        <f t="shared" si="8"/>
        <v>0</v>
      </c>
      <c r="I93" s="114"/>
      <c r="J93" s="114"/>
      <c r="K93" s="116">
        <f t="shared" si="9"/>
        <v>0</v>
      </c>
      <c r="L93" s="117">
        <f t="shared" si="10"/>
        <v>0</v>
      </c>
      <c r="M93" s="115">
        <f t="shared" si="11"/>
        <v>0</v>
      </c>
      <c r="N93" s="115">
        <f t="shared" si="12"/>
        <v>0</v>
      </c>
      <c r="O93" s="115">
        <f t="shared" si="13"/>
        <v>0</v>
      </c>
      <c r="P93" s="116">
        <f t="shared" si="14"/>
        <v>0</v>
      </c>
      <c r="T93" s="21"/>
    </row>
    <row r="94" spans="1:20" x14ac:dyDescent="0.2">
      <c r="A94" s="213">
        <v>80</v>
      </c>
      <c r="B94" s="214" t="s">
        <v>60</v>
      </c>
      <c r="C94" s="218" t="s">
        <v>128</v>
      </c>
      <c r="D94" s="215" t="s">
        <v>68</v>
      </c>
      <c r="E94" s="166">
        <v>1</v>
      </c>
      <c r="F94" s="113"/>
      <c r="G94" s="114"/>
      <c r="H94" s="115">
        <f t="shared" si="8"/>
        <v>0</v>
      </c>
      <c r="I94" s="114"/>
      <c r="J94" s="114"/>
      <c r="K94" s="116">
        <f t="shared" si="9"/>
        <v>0</v>
      </c>
      <c r="L94" s="117">
        <f t="shared" si="10"/>
        <v>0</v>
      </c>
      <c r="M94" s="115">
        <f t="shared" si="11"/>
        <v>0</v>
      </c>
      <c r="N94" s="115">
        <f t="shared" si="12"/>
        <v>0</v>
      </c>
      <c r="O94" s="115">
        <f t="shared" si="13"/>
        <v>0</v>
      </c>
      <c r="P94" s="116">
        <f t="shared" si="14"/>
        <v>0</v>
      </c>
      <c r="T94" s="21"/>
    </row>
    <row r="95" spans="1:20" ht="22.5" x14ac:dyDescent="0.2">
      <c r="A95" s="213">
        <v>81</v>
      </c>
      <c r="B95" s="214" t="s">
        <v>60</v>
      </c>
      <c r="C95" s="188" t="s">
        <v>195</v>
      </c>
      <c r="D95" s="215" t="s">
        <v>68</v>
      </c>
      <c r="E95" s="166">
        <v>1</v>
      </c>
      <c r="F95" s="113"/>
      <c r="G95" s="114"/>
      <c r="H95" s="115">
        <f t="shared" si="8"/>
        <v>0</v>
      </c>
      <c r="I95" s="114"/>
      <c r="J95" s="114"/>
      <c r="K95" s="116">
        <f t="shared" si="9"/>
        <v>0</v>
      </c>
      <c r="L95" s="117">
        <f t="shared" si="10"/>
        <v>0</v>
      </c>
      <c r="M95" s="115">
        <f t="shared" si="11"/>
        <v>0</v>
      </c>
      <c r="N95" s="115">
        <f t="shared" si="12"/>
        <v>0</v>
      </c>
      <c r="O95" s="115">
        <f t="shared" si="13"/>
        <v>0</v>
      </c>
      <c r="P95" s="116">
        <f t="shared" si="14"/>
        <v>0</v>
      </c>
      <c r="T95" s="21"/>
    </row>
    <row r="96" spans="1:20" ht="22.5" x14ac:dyDescent="0.2">
      <c r="A96" s="213">
        <v>82</v>
      </c>
      <c r="B96" s="214" t="s">
        <v>60</v>
      </c>
      <c r="C96" s="188" t="s">
        <v>129</v>
      </c>
      <c r="D96" s="215" t="s">
        <v>68</v>
      </c>
      <c r="E96" s="166">
        <v>259</v>
      </c>
      <c r="F96" s="113"/>
      <c r="G96" s="114"/>
      <c r="H96" s="115">
        <f t="shared" si="8"/>
        <v>0</v>
      </c>
      <c r="I96" s="114"/>
      <c r="J96" s="114"/>
      <c r="K96" s="116">
        <f t="shared" si="9"/>
        <v>0</v>
      </c>
      <c r="L96" s="117">
        <f t="shared" si="10"/>
        <v>0</v>
      </c>
      <c r="M96" s="115">
        <f t="shared" si="11"/>
        <v>0</v>
      </c>
      <c r="N96" s="115">
        <f t="shared" si="12"/>
        <v>0</v>
      </c>
      <c r="O96" s="115">
        <f t="shared" si="13"/>
        <v>0</v>
      </c>
      <c r="P96" s="116">
        <f t="shared" si="14"/>
        <v>0</v>
      </c>
      <c r="T96" s="21"/>
    </row>
    <row r="97" spans="1:20" x14ac:dyDescent="0.2">
      <c r="A97" s="213">
        <v>83</v>
      </c>
      <c r="B97" s="214" t="s">
        <v>60</v>
      </c>
      <c r="C97" s="188" t="s">
        <v>130</v>
      </c>
      <c r="D97" s="215" t="s">
        <v>68</v>
      </c>
      <c r="E97" s="166">
        <v>259</v>
      </c>
      <c r="F97" s="113"/>
      <c r="G97" s="114"/>
      <c r="H97" s="115">
        <f t="shared" si="8"/>
        <v>0</v>
      </c>
      <c r="I97" s="114"/>
      <c r="J97" s="114"/>
      <c r="K97" s="116">
        <f t="shared" si="9"/>
        <v>0</v>
      </c>
      <c r="L97" s="117">
        <f t="shared" si="10"/>
        <v>0</v>
      </c>
      <c r="M97" s="115">
        <f t="shared" si="11"/>
        <v>0</v>
      </c>
      <c r="N97" s="115">
        <f t="shared" si="12"/>
        <v>0</v>
      </c>
      <c r="O97" s="115">
        <f t="shared" si="13"/>
        <v>0</v>
      </c>
      <c r="P97" s="116">
        <f t="shared" si="14"/>
        <v>0</v>
      </c>
      <c r="T97" s="21"/>
    </row>
    <row r="98" spans="1:20" x14ac:dyDescent="0.2">
      <c r="A98" s="213">
        <v>84</v>
      </c>
      <c r="B98" s="214" t="s">
        <v>60</v>
      </c>
      <c r="C98" s="188" t="s">
        <v>131</v>
      </c>
      <c r="D98" s="215" t="s">
        <v>68</v>
      </c>
      <c r="E98" s="166">
        <v>5</v>
      </c>
      <c r="F98" s="113"/>
      <c r="G98" s="114"/>
      <c r="H98" s="115">
        <f t="shared" si="8"/>
        <v>0</v>
      </c>
      <c r="I98" s="114"/>
      <c r="J98" s="114"/>
      <c r="K98" s="116">
        <f t="shared" si="9"/>
        <v>0</v>
      </c>
      <c r="L98" s="117">
        <f t="shared" si="10"/>
        <v>0</v>
      </c>
      <c r="M98" s="115">
        <f t="shared" si="11"/>
        <v>0</v>
      </c>
      <c r="N98" s="115">
        <f t="shared" si="12"/>
        <v>0</v>
      </c>
      <c r="O98" s="115">
        <f t="shared" si="13"/>
        <v>0</v>
      </c>
      <c r="P98" s="116">
        <f t="shared" si="14"/>
        <v>0</v>
      </c>
      <c r="T98" s="21"/>
    </row>
    <row r="99" spans="1:20" ht="22.5" x14ac:dyDescent="0.2">
      <c r="A99" s="213">
        <v>85</v>
      </c>
      <c r="B99" s="214" t="s">
        <v>60</v>
      </c>
      <c r="C99" s="188" t="s">
        <v>423</v>
      </c>
      <c r="D99" s="215" t="s">
        <v>64</v>
      </c>
      <c r="E99" s="166">
        <v>155</v>
      </c>
      <c r="F99" s="113"/>
      <c r="G99" s="114"/>
      <c r="H99" s="115">
        <f t="shared" si="8"/>
        <v>0</v>
      </c>
      <c r="I99" s="114"/>
      <c r="J99" s="114"/>
      <c r="K99" s="116">
        <f t="shared" si="9"/>
        <v>0</v>
      </c>
      <c r="L99" s="117">
        <f t="shared" si="10"/>
        <v>0</v>
      </c>
      <c r="M99" s="115">
        <f t="shared" si="11"/>
        <v>0</v>
      </c>
      <c r="N99" s="115">
        <f t="shared" si="12"/>
        <v>0</v>
      </c>
      <c r="O99" s="115">
        <f t="shared" si="13"/>
        <v>0</v>
      </c>
      <c r="P99" s="116">
        <f t="shared" si="14"/>
        <v>0</v>
      </c>
      <c r="T99" s="21"/>
    </row>
    <row r="100" spans="1:20" x14ac:dyDescent="0.2">
      <c r="A100" s="213">
        <v>86</v>
      </c>
      <c r="B100" s="214" t="s">
        <v>60</v>
      </c>
      <c r="C100" s="188" t="s">
        <v>132</v>
      </c>
      <c r="D100" s="215" t="s">
        <v>124</v>
      </c>
      <c r="E100" s="166">
        <v>1</v>
      </c>
      <c r="F100" s="113"/>
      <c r="G100" s="114"/>
      <c r="H100" s="115">
        <f t="shared" si="8"/>
        <v>0</v>
      </c>
      <c r="I100" s="114"/>
      <c r="J100" s="114"/>
      <c r="K100" s="116">
        <f t="shared" si="9"/>
        <v>0</v>
      </c>
      <c r="L100" s="117">
        <f t="shared" si="10"/>
        <v>0</v>
      </c>
      <c r="M100" s="115">
        <f t="shared" si="11"/>
        <v>0</v>
      </c>
      <c r="N100" s="115">
        <f t="shared" si="12"/>
        <v>0</v>
      </c>
      <c r="O100" s="115">
        <f t="shared" si="13"/>
        <v>0</v>
      </c>
      <c r="P100" s="116">
        <f t="shared" si="14"/>
        <v>0</v>
      </c>
      <c r="T100" s="21"/>
    </row>
    <row r="101" spans="1:20" x14ac:dyDescent="0.2">
      <c r="A101" s="213">
        <v>87</v>
      </c>
      <c r="B101" s="214" t="s">
        <v>60</v>
      </c>
      <c r="C101" s="188" t="s">
        <v>133</v>
      </c>
      <c r="D101" s="215" t="s">
        <v>124</v>
      </c>
      <c r="E101" s="166">
        <v>1</v>
      </c>
      <c r="F101" s="113"/>
      <c r="G101" s="114"/>
      <c r="H101" s="115">
        <f t="shared" si="8"/>
        <v>0</v>
      </c>
      <c r="I101" s="114"/>
      <c r="J101" s="114"/>
      <c r="K101" s="116">
        <f t="shared" si="9"/>
        <v>0</v>
      </c>
      <c r="L101" s="117">
        <f t="shared" si="10"/>
        <v>0</v>
      </c>
      <c r="M101" s="115">
        <f t="shared" si="11"/>
        <v>0</v>
      </c>
      <c r="N101" s="115">
        <f t="shared" si="12"/>
        <v>0</v>
      </c>
      <c r="O101" s="115">
        <f t="shared" si="13"/>
        <v>0</v>
      </c>
      <c r="P101" s="116">
        <f t="shared" si="14"/>
        <v>0</v>
      </c>
      <c r="T101" s="21"/>
    </row>
    <row r="102" spans="1:20" ht="12" thickBot="1" x14ac:dyDescent="0.25">
      <c r="A102" s="213">
        <v>88</v>
      </c>
      <c r="B102" s="214" t="s">
        <v>60</v>
      </c>
      <c r="C102" s="188" t="s">
        <v>134</v>
      </c>
      <c r="D102" s="215" t="s">
        <v>124</v>
      </c>
      <c r="E102" s="166">
        <v>1</v>
      </c>
      <c r="F102" s="113"/>
      <c r="G102" s="114"/>
      <c r="H102" s="115">
        <f t="shared" si="8"/>
        <v>0</v>
      </c>
      <c r="I102" s="114"/>
      <c r="J102" s="114"/>
      <c r="K102" s="116">
        <f t="shared" si="9"/>
        <v>0</v>
      </c>
      <c r="L102" s="117">
        <f t="shared" si="10"/>
        <v>0</v>
      </c>
      <c r="M102" s="115">
        <f t="shared" si="11"/>
        <v>0</v>
      </c>
      <c r="N102" s="115">
        <f t="shared" si="12"/>
        <v>0</v>
      </c>
      <c r="O102" s="115">
        <f t="shared" si="13"/>
        <v>0</v>
      </c>
      <c r="P102" s="116">
        <f t="shared" si="14"/>
        <v>0</v>
      </c>
      <c r="T102" s="21"/>
    </row>
    <row r="103" spans="1:20" ht="12" thickBot="1" x14ac:dyDescent="0.25">
      <c r="A103" s="313" t="s">
        <v>633</v>
      </c>
      <c r="B103" s="314"/>
      <c r="C103" s="314"/>
      <c r="D103" s="314"/>
      <c r="E103" s="314"/>
      <c r="F103" s="314"/>
      <c r="G103" s="314"/>
      <c r="H103" s="314"/>
      <c r="I103" s="314"/>
      <c r="J103" s="314"/>
      <c r="K103" s="315"/>
      <c r="L103" s="58">
        <f>SUM(L14:L102)</f>
        <v>0</v>
      </c>
      <c r="M103" s="59">
        <f>SUM(M14:M102)</f>
        <v>0</v>
      </c>
      <c r="N103" s="59">
        <f>SUM(N14:N102)</f>
        <v>0</v>
      </c>
      <c r="O103" s="59">
        <f>SUM(O14:O102)</f>
        <v>0</v>
      </c>
      <c r="P103" s="60">
        <f>SUM(P14:P102)</f>
        <v>0</v>
      </c>
    </row>
    <row r="104" spans="1:20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20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20" x14ac:dyDescent="0.2">
      <c r="A106" s="1" t="s">
        <v>14</v>
      </c>
      <c r="B106" s="17"/>
      <c r="C106" s="316">
        <f>'Kops a'!C35:H35</f>
        <v>0</v>
      </c>
      <c r="D106" s="316"/>
      <c r="E106" s="316"/>
      <c r="F106" s="316"/>
      <c r="G106" s="316"/>
      <c r="H106" s="316"/>
      <c r="I106" s="17"/>
      <c r="J106" s="17"/>
      <c r="K106" s="17"/>
      <c r="L106" s="17"/>
      <c r="M106" s="17"/>
      <c r="N106" s="17"/>
      <c r="O106" s="17"/>
      <c r="P106" s="17"/>
    </row>
    <row r="107" spans="1:20" x14ac:dyDescent="0.2">
      <c r="A107" s="17"/>
      <c r="B107" s="17"/>
      <c r="C107" s="224" t="s">
        <v>15</v>
      </c>
      <c r="D107" s="224"/>
      <c r="E107" s="224"/>
      <c r="F107" s="224"/>
      <c r="G107" s="224"/>
      <c r="H107" s="224"/>
      <c r="I107" s="17"/>
      <c r="J107" s="17"/>
      <c r="K107" s="17"/>
      <c r="L107" s="17"/>
      <c r="M107" s="17"/>
      <c r="N107" s="17"/>
      <c r="O107" s="17"/>
      <c r="P107" s="17"/>
    </row>
    <row r="108" spans="1:20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20" x14ac:dyDescent="0.2">
      <c r="A109" s="77" t="str">
        <f>'Kops a'!A38</f>
        <v>Tāme sastādīta</v>
      </c>
      <c r="B109" s="78"/>
      <c r="C109" s="78"/>
      <c r="D109" s="7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20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20" x14ac:dyDescent="0.2">
      <c r="A111" s="1" t="s">
        <v>37</v>
      </c>
      <c r="B111" s="17"/>
      <c r="C111" s="316">
        <f>'Kops a'!C40:H40</f>
        <v>0</v>
      </c>
      <c r="D111" s="316"/>
      <c r="E111" s="316"/>
      <c r="F111" s="316"/>
      <c r="G111" s="316"/>
      <c r="H111" s="316"/>
      <c r="I111" s="17"/>
      <c r="J111" s="17"/>
      <c r="K111" s="17"/>
      <c r="L111" s="17"/>
      <c r="M111" s="17"/>
      <c r="N111" s="17"/>
      <c r="O111" s="17"/>
      <c r="P111" s="17"/>
    </row>
    <row r="112" spans="1:20" x14ac:dyDescent="0.2">
      <c r="A112" s="17"/>
      <c r="B112" s="17"/>
      <c r="C112" s="224" t="s">
        <v>15</v>
      </c>
      <c r="D112" s="224"/>
      <c r="E112" s="224"/>
      <c r="F112" s="224"/>
      <c r="G112" s="224"/>
      <c r="H112" s="224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77" t="s">
        <v>54</v>
      </c>
      <c r="B114" s="78"/>
      <c r="C114" s="81">
        <f>'Kops a'!C43</f>
        <v>0</v>
      </c>
      <c r="D114" s="45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</sheetData>
  <mergeCells count="22">
    <mergeCell ref="C112:H112"/>
    <mergeCell ref="C4:I4"/>
    <mergeCell ref="F12:K12"/>
    <mergeCell ref="A9:F9"/>
    <mergeCell ref="J9:M9"/>
    <mergeCell ref="D8:L8"/>
    <mergeCell ref="A103:K103"/>
    <mergeCell ref="C106:H106"/>
    <mergeCell ref="C107:H107"/>
    <mergeCell ref="C111:H11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02 D15:E102">
    <cfRule type="cellIs" dxfId="59" priority="28" operator="equal">
      <formula>0</formula>
    </cfRule>
  </conditionalFormatting>
  <conditionalFormatting sqref="N9:O9">
    <cfRule type="cellIs" dxfId="58" priority="27" operator="equal">
      <formula>0</formula>
    </cfRule>
  </conditionalFormatting>
  <conditionalFormatting sqref="A9:F9">
    <cfRule type="containsText" dxfId="57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4" operator="equal">
      <formula>0</formula>
    </cfRule>
  </conditionalFormatting>
  <conditionalFormatting sqref="O10">
    <cfRule type="cellIs" dxfId="55" priority="23" operator="equal">
      <formula>"20__. gada __. _________"</formula>
    </cfRule>
  </conditionalFormatting>
  <conditionalFormatting sqref="A103:K103">
    <cfRule type="containsText" dxfId="54" priority="22" operator="containsText" text="Tiešās izmaksas kopā, t. sk. darba devēja sociālais nodoklis __.__% ">
      <formula>NOT(ISERROR(SEARCH("Tiešās izmaksas kopā, t. sk. darba devēja sociālais nodoklis __.__% ",A103)))</formula>
    </cfRule>
  </conditionalFormatting>
  <conditionalFormatting sqref="L103:P103">
    <cfRule type="cellIs" dxfId="53" priority="17" operator="equal">
      <formula>0</formula>
    </cfRule>
  </conditionalFormatting>
  <conditionalFormatting sqref="C4:I4">
    <cfRule type="cellIs" dxfId="52" priority="16" operator="equal">
      <formula>0</formula>
    </cfRule>
  </conditionalFormatting>
  <conditionalFormatting sqref="C15:C102">
    <cfRule type="cellIs" dxfId="51" priority="15" operator="equal">
      <formula>0</formula>
    </cfRule>
  </conditionalFormatting>
  <conditionalFormatting sqref="D5:L8">
    <cfRule type="cellIs" dxfId="50" priority="13" operator="equal">
      <formula>0</formula>
    </cfRule>
  </conditionalFormatting>
  <conditionalFormatting sqref="A14:B14 D14:E14">
    <cfRule type="cellIs" dxfId="49" priority="12" operator="equal">
      <formula>0</formula>
    </cfRule>
  </conditionalFormatting>
  <conditionalFormatting sqref="C14">
    <cfRule type="cellIs" dxfId="48" priority="11" operator="equal">
      <formula>0</formula>
    </cfRule>
  </conditionalFormatting>
  <conditionalFormatting sqref="P10">
    <cfRule type="cellIs" dxfId="47" priority="9" operator="equal">
      <formula>"20__. gada __. _________"</formula>
    </cfRule>
  </conditionalFormatting>
  <conditionalFormatting sqref="C111:H111">
    <cfRule type="cellIs" dxfId="46" priority="6" operator="equal">
      <formula>0</formula>
    </cfRule>
  </conditionalFormatting>
  <conditionalFormatting sqref="C106:H106">
    <cfRule type="cellIs" dxfId="45" priority="5" operator="equal">
      <formula>0</formula>
    </cfRule>
  </conditionalFormatting>
  <conditionalFormatting sqref="C111:H111 C114 C106:H106">
    <cfRule type="cellIs" dxfId="44" priority="4" operator="equal">
      <formula>0</formula>
    </cfRule>
  </conditionalFormatting>
  <conditionalFormatting sqref="D1">
    <cfRule type="cellIs" dxfId="43" priority="3" operator="equal">
      <formula>0</formula>
    </cfRule>
  </conditionalFormatting>
  <conditionalFormatting sqref="I14:J102 F14:G102">
    <cfRule type="cellIs" dxfId="42" priority="2" operator="equal">
      <formula>0</formula>
    </cfRule>
  </conditionalFormatting>
  <conditionalFormatting sqref="K14:P102 H14:H102">
    <cfRule type="cellIs" dxfId="41" priority="1" operator="equal">
      <formula>0</formula>
    </cfRule>
  </conditionalFormatting>
  <pageMargins left="0.7" right="0.7" top="0.75" bottom="0.75" header="0.3" footer="0.3"/>
  <pageSetup paperSize="9" scale="84" orientation="landscape" r:id="rId1"/>
  <rowBreaks count="1" manualBreakCount="1">
    <brk id="84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160D584C-64FF-402E-862E-BC36A5AEB0A3}">
            <xm:f>NOT(ISERROR(SEARCH("Tāme sastādīta ____. gada ___. ______________",A109)))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A109</xm:sqref>
        </x14:conditionalFormatting>
        <x14:conditionalFormatting xmlns:xm="http://schemas.microsoft.com/office/excel/2006/main">
          <x14:cfRule type="containsText" priority="7" operator="containsText" id="{E1217419-522C-47B8-8672-CC9D11C3FC05}">
            <xm:f>NOT(ISERROR(SEARCH("Sertifikāta Nr. _________________________________",A114)))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92D050"/>
  </sheetPr>
  <dimension ref="A1:T111"/>
  <sheetViews>
    <sheetView zoomScaleNormal="100" zoomScaleSheetLayoutView="100" workbookViewId="0">
      <selection activeCell="E24" sqref="E24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7" style="1" customWidth="1"/>
    <col min="5" max="5" width="8.7109375" style="1" customWidth="1"/>
    <col min="6" max="6" width="6.28515625" style="1" bestFit="1" customWidth="1"/>
    <col min="7" max="7" width="5.42578125" style="1" bestFit="1" customWidth="1"/>
    <col min="8" max="8" width="7.7109375" style="1" bestFit="1" customWidth="1"/>
    <col min="9" max="9" width="6.28515625" style="1" bestFit="1" customWidth="1"/>
    <col min="10" max="10" width="5.42578125" style="1" bestFit="1" customWidth="1"/>
    <col min="11" max="11" width="7.7109375" style="1" bestFit="1" customWidth="1"/>
    <col min="12" max="12" width="6.5703125" style="1" bestFit="1" customWidth="1"/>
    <col min="13" max="14" width="7.7109375" style="1" customWidth="1"/>
    <col min="15" max="15" width="6.5703125" style="1" bestFit="1" customWidth="1"/>
    <col min="16" max="16" width="9" style="1" customWidth="1"/>
    <col min="17" max="16384" width="9.140625" style="1"/>
  </cols>
  <sheetData>
    <row r="1" spans="1:20" x14ac:dyDescent="0.2">
      <c r="A1" s="23"/>
      <c r="B1" s="23"/>
      <c r="C1" s="27" t="s">
        <v>38</v>
      </c>
      <c r="D1" s="46">
        <f>'Kops a'!A26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507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639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P99</f>
        <v>0</v>
      </c>
      <c r="O9" s="298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A105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0" x14ac:dyDescent="0.2">
      <c r="A14" s="157"/>
      <c r="B14" s="158"/>
      <c r="C14" s="159" t="s">
        <v>508</v>
      </c>
      <c r="D14" s="160"/>
      <c r="E14" s="161"/>
      <c r="F14" s="113"/>
      <c r="G14" s="114"/>
      <c r="H14" s="115">
        <f t="shared" ref="H14:H45" si="0">ROUND(F14*G14,2)</f>
        <v>0</v>
      </c>
      <c r="I14" s="114"/>
      <c r="J14" s="114"/>
      <c r="K14" s="116">
        <f t="shared" ref="K14:K77" si="1">SUM(H14:J14)</f>
        <v>0</v>
      </c>
      <c r="L14" s="117">
        <f t="shared" ref="L14:L77" si="2">ROUND(E14*F14,2)</f>
        <v>0</v>
      </c>
      <c r="M14" s="115">
        <f t="shared" ref="M14:M77" si="3">ROUND(H14*E14,2)</f>
        <v>0</v>
      </c>
      <c r="N14" s="115">
        <f t="shared" ref="N14:N77" si="4">ROUND(I14*E14,2)</f>
        <v>0</v>
      </c>
      <c r="O14" s="115">
        <f t="shared" ref="O14:O77" si="5">ROUND(J14*E14,2)</f>
        <v>0</v>
      </c>
      <c r="P14" s="116">
        <f t="shared" ref="P14:P77" si="6">SUM(M14:O14)</f>
        <v>0</v>
      </c>
    </row>
    <row r="15" spans="1:20" x14ac:dyDescent="0.2">
      <c r="A15" s="213">
        <v>1</v>
      </c>
      <c r="B15" s="214" t="s">
        <v>60</v>
      </c>
      <c r="C15" s="218" t="s">
        <v>123</v>
      </c>
      <c r="D15" s="214" t="s">
        <v>124</v>
      </c>
      <c r="E15" s="187">
        <v>1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T15" s="21"/>
    </row>
    <row r="16" spans="1:20" x14ac:dyDescent="0.2">
      <c r="A16" s="213">
        <v>2</v>
      </c>
      <c r="B16" s="214" t="s">
        <v>60</v>
      </c>
      <c r="C16" s="218" t="s">
        <v>509</v>
      </c>
      <c r="D16" s="214" t="s">
        <v>62</v>
      </c>
      <c r="E16" s="187">
        <v>740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0" x14ac:dyDescent="0.2">
      <c r="A17" s="213">
        <v>3</v>
      </c>
      <c r="B17" s="214" t="s">
        <v>60</v>
      </c>
      <c r="C17" s="218" t="s">
        <v>510</v>
      </c>
      <c r="D17" s="214" t="s">
        <v>62</v>
      </c>
      <c r="E17" s="187">
        <v>275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0" x14ac:dyDescent="0.2">
      <c r="A18" s="213">
        <v>4</v>
      </c>
      <c r="B18" s="214" t="s">
        <v>60</v>
      </c>
      <c r="C18" s="218" t="s">
        <v>511</v>
      </c>
      <c r="D18" s="214" t="s">
        <v>62</v>
      </c>
      <c r="E18" s="187">
        <v>440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0" x14ac:dyDescent="0.2">
      <c r="A19" s="213">
        <v>5</v>
      </c>
      <c r="B19" s="214" t="s">
        <v>60</v>
      </c>
      <c r="C19" s="218" t="s">
        <v>512</v>
      </c>
      <c r="D19" s="214" t="s">
        <v>62</v>
      </c>
      <c r="E19" s="187">
        <v>30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T19" s="21"/>
    </row>
    <row r="20" spans="1:20" x14ac:dyDescent="0.2">
      <c r="A20" s="213">
        <v>6</v>
      </c>
      <c r="B20" s="214" t="s">
        <v>60</v>
      </c>
      <c r="C20" s="218" t="s">
        <v>513</v>
      </c>
      <c r="D20" s="214" t="s">
        <v>62</v>
      </c>
      <c r="E20" s="187">
        <v>105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T20" s="21"/>
    </row>
    <row r="21" spans="1:20" x14ac:dyDescent="0.2">
      <c r="A21" s="213">
        <v>7</v>
      </c>
      <c r="B21" s="214" t="s">
        <v>60</v>
      </c>
      <c r="C21" s="219" t="s">
        <v>514</v>
      </c>
      <c r="D21" s="220" t="s">
        <v>62</v>
      </c>
      <c r="E21" s="187">
        <v>90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0" x14ac:dyDescent="0.2">
      <c r="A22" s="213">
        <v>8</v>
      </c>
      <c r="B22" s="214" t="s">
        <v>60</v>
      </c>
      <c r="C22" s="219" t="s">
        <v>515</v>
      </c>
      <c r="D22" s="220" t="s">
        <v>62</v>
      </c>
      <c r="E22" s="187">
        <v>6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x14ac:dyDescent="0.2">
      <c r="A23" s="213">
        <v>9</v>
      </c>
      <c r="B23" s="214" t="s">
        <v>60</v>
      </c>
      <c r="C23" s="218" t="s">
        <v>516</v>
      </c>
      <c r="D23" s="214" t="s">
        <v>62</v>
      </c>
      <c r="E23" s="187">
        <v>6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213">
        <v>10</v>
      </c>
      <c r="B24" s="214" t="s">
        <v>60</v>
      </c>
      <c r="C24" s="221" t="s">
        <v>517</v>
      </c>
      <c r="D24" s="220" t="s">
        <v>64</v>
      </c>
      <c r="E24" s="187">
        <v>399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x14ac:dyDescent="0.2">
      <c r="A25" s="213">
        <v>11</v>
      </c>
      <c r="B25" s="214" t="s">
        <v>60</v>
      </c>
      <c r="C25" s="221" t="s">
        <v>518</v>
      </c>
      <c r="D25" s="220" t="s">
        <v>64</v>
      </c>
      <c r="E25" s="187">
        <v>78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x14ac:dyDescent="0.2">
      <c r="A26" s="213">
        <v>12</v>
      </c>
      <c r="B26" s="214" t="s">
        <v>60</v>
      </c>
      <c r="C26" s="218" t="s">
        <v>519</v>
      </c>
      <c r="D26" s="214" t="s">
        <v>64</v>
      </c>
      <c r="E26" s="187">
        <v>1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213">
        <v>13</v>
      </c>
      <c r="B27" s="214" t="s">
        <v>60</v>
      </c>
      <c r="C27" s="218" t="s">
        <v>520</v>
      </c>
      <c r="D27" s="214" t="s">
        <v>64</v>
      </c>
      <c r="E27" s="187">
        <v>8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213">
        <v>14</v>
      </c>
      <c r="B28" s="214" t="s">
        <v>60</v>
      </c>
      <c r="C28" s="218" t="s">
        <v>521</v>
      </c>
      <c r="D28" s="214" t="s">
        <v>64</v>
      </c>
      <c r="E28" s="187">
        <v>4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x14ac:dyDescent="0.2">
      <c r="A29" s="213">
        <v>15</v>
      </c>
      <c r="B29" s="214" t="s">
        <v>60</v>
      </c>
      <c r="C29" s="218" t="s">
        <v>522</v>
      </c>
      <c r="D29" s="214" t="s">
        <v>64</v>
      </c>
      <c r="E29" s="187">
        <v>1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x14ac:dyDescent="0.2">
      <c r="A30" s="213">
        <v>16</v>
      </c>
      <c r="B30" s="214" t="s">
        <v>60</v>
      </c>
      <c r="C30" s="218" t="s">
        <v>523</v>
      </c>
      <c r="D30" s="214" t="s">
        <v>64</v>
      </c>
      <c r="E30" s="187">
        <v>123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T30" s="21"/>
    </row>
    <row r="31" spans="1:20" x14ac:dyDescent="0.2">
      <c r="A31" s="213">
        <v>17</v>
      </c>
      <c r="B31" s="214" t="s">
        <v>60</v>
      </c>
      <c r="C31" s="218" t="s">
        <v>524</v>
      </c>
      <c r="D31" s="214" t="s">
        <v>64</v>
      </c>
      <c r="E31" s="187">
        <v>117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0" x14ac:dyDescent="0.2">
      <c r="A32" s="213">
        <v>18</v>
      </c>
      <c r="B32" s="214" t="s">
        <v>60</v>
      </c>
      <c r="C32" s="218" t="s">
        <v>525</v>
      </c>
      <c r="D32" s="214" t="s">
        <v>64</v>
      </c>
      <c r="E32" s="187">
        <v>112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0" x14ac:dyDescent="0.2">
      <c r="A33" s="213">
        <v>19</v>
      </c>
      <c r="B33" s="214" t="s">
        <v>60</v>
      </c>
      <c r="C33" s="218" t="s">
        <v>526</v>
      </c>
      <c r="D33" s="214" t="s">
        <v>64</v>
      </c>
      <c r="E33" s="187">
        <v>5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0" x14ac:dyDescent="0.2">
      <c r="A34" s="213">
        <v>20</v>
      </c>
      <c r="B34" s="214" t="s">
        <v>60</v>
      </c>
      <c r="C34" s="218" t="s">
        <v>527</v>
      </c>
      <c r="D34" s="214" t="s">
        <v>64</v>
      </c>
      <c r="E34" s="187">
        <v>1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0" x14ac:dyDescent="0.2">
      <c r="A35" s="213">
        <v>21</v>
      </c>
      <c r="B35" s="214" t="s">
        <v>60</v>
      </c>
      <c r="C35" s="218" t="s">
        <v>528</v>
      </c>
      <c r="D35" s="214" t="s">
        <v>64</v>
      </c>
      <c r="E35" s="187">
        <v>2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0" x14ac:dyDescent="0.2">
      <c r="A36" s="213">
        <v>22</v>
      </c>
      <c r="B36" s="214" t="s">
        <v>60</v>
      </c>
      <c r="C36" s="221" t="s">
        <v>529</v>
      </c>
      <c r="D36" s="220" t="s">
        <v>64</v>
      </c>
      <c r="E36" s="187">
        <v>2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0" x14ac:dyDescent="0.2">
      <c r="A37" s="213">
        <v>23</v>
      </c>
      <c r="B37" s="214" t="s">
        <v>60</v>
      </c>
      <c r="C37" s="221" t="s">
        <v>530</v>
      </c>
      <c r="D37" s="220" t="s">
        <v>64</v>
      </c>
      <c r="E37" s="187">
        <v>1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T37" s="21"/>
    </row>
    <row r="38" spans="1:20" x14ac:dyDescent="0.2">
      <c r="A38" s="213">
        <v>24</v>
      </c>
      <c r="B38" s="214" t="s">
        <v>60</v>
      </c>
      <c r="C38" s="221" t="s">
        <v>531</v>
      </c>
      <c r="D38" s="220" t="s">
        <v>64</v>
      </c>
      <c r="E38" s="187">
        <v>6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0" x14ac:dyDescent="0.2">
      <c r="A39" s="213">
        <v>25</v>
      </c>
      <c r="B39" s="214" t="s">
        <v>60</v>
      </c>
      <c r="C39" s="221" t="s">
        <v>532</v>
      </c>
      <c r="D39" s="220" t="s">
        <v>64</v>
      </c>
      <c r="E39" s="187">
        <v>3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0" x14ac:dyDescent="0.2">
      <c r="A40" s="213">
        <v>26</v>
      </c>
      <c r="B40" s="214" t="s">
        <v>60</v>
      </c>
      <c r="C40" s="221" t="s">
        <v>533</v>
      </c>
      <c r="D40" s="220" t="s">
        <v>64</v>
      </c>
      <c r="E40" s="187">
        <v>2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0" x14ac:dyDescent="0.2">
      <c r="A41" s="213">
        <v>27</v>
      </c>
      <c r="B41" s="214" t="s">
        <v>60</v>
      </c>
      <c r="C41" s="221" t="s">
        <v>534</v>
      </c>
      <c r="D41" s="220" t="s">
        <v>64</v>
      </c>
      <c r="E41" s="187">
        <v>1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0" x14ac:dyDescent="0.2">
      <c r="A42" s="213">
        <v>28</v>
      </c>
      <c r="B42" s="214" t="s">
        <v>60</v>
      </c>
      <c r="C42" s="221" t="s">
        <v>535</v>
      </c>
      <c r="D42" s="220" t="s">
        <v>64</v>
      </c>
      <c r="E42" s="187">
        <v>1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T42" s="21"/>
    </row>
    <row r="43" spans="1:20" x14ac:dyDescent="0.2">
      <c r="A43" s="213">
        <v>29</v>
      </c>
      <c r="B43" s="214" t="s">
        <v>60</v>
      </c>
      <c r="C43" s="221" t="s">
        <v>536</v>
      </c>
      <c r="D43" s="220" t="s">
        <v>64</v>
      </c>
      <c r="E43" s="187">
        <v>1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T43" s="21"/>
    </row>
    <row r="44" spans="1:20" x14ac:dyDescent="0.2">
      <c r="A44" s="213">
        <v>30</v>
      </c>
      <c r="B44" s="214" t="s">
        <v>60</v>
      </c>
      <c r="C44" s="221" t="s">
        <v>537</v>
      </c>
      <c r="D44" s="220" t="s">
        <v>64</v>
      </c>
      <c r="E44" s="187">
        <v>4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T44" s="21"/>
    </row>
    <row r="45" spans="1:20" x14ac:dyDescent="0.2">
      <c r="A45" s="213">
        <v>31</v>
      </c>
      <c r="B45" s="214" t="s">
        <v>60</v>
      </c>
      <c r="C45" s="221" t="s">
        <v>538</v>
      </c>
      <c r="D45" s="220" t="s">
        <v>64</v>
      </c>
      <c r="E45" s="187">
        <v>2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T45" s="21"/>
    </row>
    <row r="46" spans="1:20" x14ac:dyDescent="0.2">
      <c r="A46" s="213">
        <v>32</v>
      </c>
      <c r="B46" s="214" t="s">
        <v>60</v>
      </c>
      <c r="C46" s="221" t="s">
        <v>539</v>
      </c>
      <c r="D46" s="220" t="s">
        <v>64</v>
      </c>
      <c r="E46" s="187">
        <v>4</v>
      </c>
      <c r="F46" s="113"/>
      <c r="G46" s="114"/>
      <c r="H46" s="115">
        <f t="shared" ref="H46:H77" si="7">ROUND(F46*G46,2)</f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T46" s="21"/>
    </row>
    <row r="47" spans="1:20" x14ac:dyDescent="0.2">
      <c r="A47" s="213">
        <v>33</v>
      </c>
      <c r="B47" s="214" t="s">
        <v>60</v>
      </c>
      <c r="C47" s="221" t="s">
        <v>540</v>
      </c>
      <c r="D47" s="220" t="s">
        <v>64</v>
      </c>
      <c r="E47" s="187">
        <v>1</v>
      </c>
      <c r="F47" s="113"/>
      <c r="G47" s="114"/>
      <c r="H47" s="115">
        <f t="shared" si="7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  <c r="T47" s="21"/>
    </row>
    <row r="48" spans="1:20" x14ac:dyDescent="0.2">
      <c r="A48" s="213">
        <v>34</v>
      </c>
      <c r="B48" s="214" t="s">
        <v>60</v>
      </c>
      <c r="C48" s="221" t="s">
        <v>541</v>
      </c>
      <c r="D48" s="220" t="s">
        <v>64</v>
      </c>
      <c r="E48" s="187">
        <v>41</v>
      </c>
      <c r="F48" s="113"/>
      <c r="G48" s="114"/>
      <c r="H48" s="115">
        <f t="shared" si="7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  <c r="T48" s="21"/>
    </row>
    <row r="49" spans="1:20" x14ac:dyDescent="0.2">
      <c r="A49" s="213">
        <v>35</v>
      </c>
      <c r="B49" s="214" t="s">
        <v>60</v>
      </c>
      <c r="C49" s="221" t="s">
        <v>542</v>
      </c>
      <c r="D49" s="220" t="s">
        <v>64</v>
      </c>
      <c r="E49" s="187">
        <v>1</v>
      </c>
      <c r="F49" s="113"/>
      <c r="G49" s="114"/>
      <c r="H49" s="115">
        <f t="shared" si="7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  <c r="T49" s="21"/>
    </row>
    <row r="50" spans="1:20" x14ac:dyDescent="0.2">
      <c r="A50" s="213">
        <v>36</v>
      </c>
      <c r="B50" s="214" t="s">
        <v>60</v>
      </c>
      <c r="C50" s="222" t="s">
        <v>543</v>
      </c>
      <c r="D50" s="223" t="s">
        <v>64</v>
      </c>
      <c r="E50" s="166">
        <v>41</v>
      </c>
      <c r="F50" s="113"/>
      <c r="G50" s="114"/>
      <c r="H50" s="115">
        <f t="shared" si="7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  <c r="T50" s="21"/>
    </row>
    <row r="51" spans="1:20" x14ac:dyDescent="0.2">
      <c r="A51" s="213">
        <v>37</v>
      </c>
      <c r="B51" s="214" t="s">
        <v>60</v>
      </c>
      <c r="C51" s="222" t="s">
        <v>544</v>
      </c>
      <c r="D51" s="223" t="s">
        <v>64</v>
      </c>
      <c r="E51" s="166">
        <v>6</v>
      </c>
      <c r="F51" s="113"/>
      <c r="G51" s="114"/>
      <c r="H51" s="115">
        <f t="shared" si="7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  <c r="T51" s="21"/>
    </row>
    <row r="52" spans="1:20" x14ac:dyDescent="0.2">
      <c r="A52" s="213">
        <v>38</v>
      </c>
      <c r="B52" s="214" t="s">
        <v>60</v>
      </c>
      <c r="C52" s="218" t="s">
        <v>545</v>
      </c>
      <c r="D52" s="214" t="s">
        <v>64</v>
      </c>
      <c r="E52" s="187">
        <v>4</v>
      </c>
      <c r="F52" s="113"/>
      <c r="G52" s="114"/>
      <c r="H52" s="115">
        <f t="shared" si="7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  <c r="T52" s="21"/>
    </row>
    <row r="53" spans="1:20" x14ac:dyDescent="0.2">
      <c r="A53" s="213">
        <v>39</v>
      </c>
      <c r="B53" s="214" t="s">
        <v>60</v>
      </c>
      <c r="C53" s="221" t="s">
        <v>546</v>
      </c>
      <c r="D53" s="220" t="s">
        <v>64</v>
      </c>
      <c r="E53" s="187">
        <v>2</v>
      </c>
      <c r="F53" s="113"/>
      <c r="G53" s="114"/>
      <c r="H53" s="115">
        <f t="shared" si="7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  <c r="T53" s="21"/>
    </row>
    <row r="54" spans="1:20" x14ac:dyDescent="0.2">
      <c r="A54" s="213">
        <v>40</v>
      </c>
      <c r="B54" s="214" t="s">
        <v>60</v>
      </c>
      <c r="C54" s="218" t="s">
        <v>547</v>
      </c>
      <c r="D54" s="214" t="s">
        <v>64</v>
      </c>
      <c r="E54" s="187">
        <v>1</v>
      </c>
      <c r="F54" s="113"/>
      <c r="G54" s="114"/>
      <c r="H54" s="115">
        <f t="shared" si="7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  <c r="T54" s="21"/>
    </row>
    <row r="55" spans="1:20" x14ac:dyDescent="0.2">
      <c r="A55" s="213">
        <v>41</v>
      </c>
      <c r="B55" s="214" t="s">
        <v>60</v>
      </c>
      <c r="C55" s="221" t="s">
        <v>548</v>
      </c>
      <c r="D55" s="220" t="s">
        <v>64</v>
      </c>
      <c r="E55" s="187">
        <v>2</v>
      </c>
      <c r="F55" s="113"/>
      <c r="G55" s="114"/>
      <c r="H55" s="115">
        <f t="shared" si="7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  <c r="T55" s="21"/>
    </row>
    <row r="56" spans="1:20" x14ac:dyDescent="0.2">
      <c r="A56" s="213">
        <v>42</v>
      </c>
      <c r="B56" s="214" t="s">
        <v>60</v>
      </c>
      <c r="C56" s="221" t="s">
        <v>549</v>
      </c>
      <c r="D56" s="220" t="s">
        <v>64</v>
      </c>
      <c r="E56" s="187">
        <v>1</v>
      </c>
      <c r="F56" s="113"/>
      <c r="G56" s="114"/>
      <c r="H56" s="115">
        <f t="shared" si="7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  <c r="T56" s="21"/>
    </row>
    <row r="57" spans="1:20" x14ac:dyDescent="0.2">
      <c r="A57" s="213">
        <v>43</v>
      </c>
      <c r="B57" s="214" t="s">
        <v>60</v>
      </c>
      <c r="C57" s="218" t="s">
        <v>550</v>
      </c>
      <c r="D57" s="214" t="s">
        <v>64</v>
      </c>
      <c r="E57" s="187">
        <v>18</v>
      </c>
      <c r="F57" s="113"/>
      <c r="G57" s="114"/>
      <c r="H57" s="115">
        <f t="shared" si="7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  <c r="T57" s="21"/>
    </row>
    <row r="58" spans="1:20" x14ac:dyDescent="0.2">
      <c r="A58" s="213">
        <v>44</v>
      </c>
      <c r="B58" s="214" t="s">
        <v>60</v>
      </c>
      <c r="C58" s="221" t="s">
        <v>551</v>
      </c>
      <c r="D58" s="220" t="s">
        <v>64</v>
      </c>
      <c r="E58" s="187">
        <v>54</v>
      </c>
      <c r="F58" s="113"/>
      <c r="G58" s="114"/>
      <c r="H58" s="115">
        <f t="shared" si="7"/>
        <v>0</v>
      </c>
      <c r="I58" s="114"/>
      <c r="J58" s="114"/>
      <c r="K58" s="116">
        <f t="shared" si="1"/>
        <v>0</v>
      </c>
      <c r="L58" s="117">
        <f t="shared" si="2"/>
        <v>0</v>
      </c>
      <c r="M58" s="115">
        <f t="shared" si="3"/>
        <v>0</v>
      </c>
      <c r="N58" s="115">
        <f t="shared" si="4"/>
        <v>0</v>
      </c>
      <c r="O58" s="115">
        <f t="shared" si="5"/>
        <v>0</v>
      </c>
      <c r="P58" s="116">
        <f t="shared" si="6"/>
        <v>0</v>
      </c>
      <c r="T58" s="21"/>
    </row>
    <row r="59" spans="1:20" x14ac:dyDescent="0.2">
      <c r="A59" s="213">
        <v>45</v>
      </c>
      <c r="B59" s="214" t="s">
        <v>60</v>
      </c>
      <c r="C59" s="221" t="s">
        <v>552</v>
      </c>
      <c r="D59" s="220" t="s">
        <v>64</v>
      </c>
      <c r="E59" s="187">
        <v>234</v>
      </c>
      <c r="F59" s="113"/>
      <c r="G59" s="114"/>
      <c r="H59" s="115">
        <f t="shared" si="7"/>
        <v>0</v>
      </c>
      <c r="I59" s="114"/>
      <c r="J59" s="114"/>
      <c r="K59" s="116">
        <f t="shared" si="1"/>
        <v>0</v>
      </c>
      <c r="L59" s="117">
        <f t="shared" si="2"/>
        <v>0</v>
      </c>
      <c r="M59" s="115">
        <f t="shared" si="3"/>
        <v>0</v>
      </c>
      <c r="N59" s="115">
        <f t="shared" si="4"/>
        <v>0</v>
      </c>
      <c r="O59" s="115">
        <f t="shared" si="5"/>
        <v>0</v>
      </c>
      <c r="P59" s="116">
        <f t="shared" si="6"/>
        <v>0</v>
      </c>
      <c r="T59" s="21"/>
    </row>
    <row r="60" spans="1:20" x14ac:dyDescent="0.2">
      <c r="A60" s="213">
        <v>46</v>
      </c>
      <c r="B60" s="214" t="s">
        <v>60</v>
      </c>
      <c r="C60" s="221" t="s">
        <v>553</v>
      </c>
      <c r="D60" s="220" t="s">
        <v>64</v>
      </c>
      <c r="E60" s="187">
        <v>35</v>
      </c>
      <c r="F60" s="113"/>
      <c r="G60" s="114"/>
      <c r="H60" s="115">
        <f t="shared" si="7"/>
        <v>0</v>
      </c>
      <c r="I60" s="114"/>
      <c r="J60" s="114"/>
      <c r="K60" s="116">
        <f t="shared" si="1"/>
        <v>0</v>
      </c>
      <c r="L60" s="117">
        <f t="shared" si="2"/>
        <v>0</v>
      </c>
      <c r="M60" s="115">
        <f t="shared" si="3"/>
        <v>0</v>
      </c>
      <c r="N60" s="115">
        <f t="shared" si="4"/>
        <v>0</v>
      </c>
      <c r="O60" s="115">
        <f t="shared" si="5"/>
        <v>0</v>
      </c>
      <c r="P60" s="116">
        <f t="shared" si="6"/>
        <v>0</v>
      </c>
      <c r="T60" s="21"/>
    </row>
    <row r="61" spans="1:20" x14ac:dyDescent="0.2">
      <c r="A61" s="213">
        <v>47</v>
      </c>
      <c r="B61" s="214" t="s">
        <v>60</v>
      </c>
      <c r="C61" s="221" t="s">
        <v>554</v>
      </c>
      <c r="D61" s="220" t="s">
        <v>64</v>
      </c>
      <c r="E61" s="187">
        <v>2</v>
      </c>
      <c r="F61" s="113"/>
      <c r="G61" s="114"/>
      <c r="H61" s="115">
        <f t="shared" si="7"/>
        <v>0</v>
      </c>
      <c r="I61" s="114"/>
      <c r="J61" s="114"/>
      <c r="K61" s="116">
        <f t="shared" si="1"/>
        <v>0</v>
      </c>
      <c r="L61" s="117">
        <f t="shared" si="2"/>
        <v>0</v>
      </c>
      <c r="M61" s="115">
        <f t="shared" si="3"/>
        <v>0</v>
      </c>
      <c r="N61" s="115">
        <f t="shared" si="4"/>
        <v>0</v>
      </c>
      <c r="O61" s="115">
        <f t="shared" si="5"/>
        <v>0</v>
      </c>
      <c r="P61" s="116">
        <f t="shared" si="6"/>
        <v>0</v>
      </c>
      <c r="T61" s="21"/>
    </row>
    <row r="62" spans="1:20" x14ac:dyDescent="0.2">
      <c r="A62" s="213">
        <v>48</v>
      </c>
      <c r="B62" s="214" t="s">
        <v>60</v>
      </c>
      <c r="C62" s="222" t="s">
        <v>555</v>
      </c>
      <c r="D62" s="220" t="s">
        <v>64</v>
      </c>
      <c r="E62" s="187">
        <v>4</v>
      </c>
      <c r="F62" s="113"/>
      <c r="G62" s="114"/>
      <c r="H62" s="115">
        <f t="shared" si="7"/>
        <v>0</v>
      </c>
      <c r="I62" s="114"/>
      <c r="J62" s="114"/>
      <c r="K62" s="116">
        <f t="shared" si="1"/>
        <v>0</v>
      </c>
      <c r="L62" s="117">
        <f t="shared" si="2"/>
        <v>0</v>
      </c>
      <c r="M62" s="115">
        <f t="shared" si="3"/>
        <v>0</v>
      </c>
      <c r="N62" s="115">
        <f t="shared" si="4"/>
        <v>0</v>
      </c>
      <c r="O62" s="115">
        <f t="shared" si="5"/>
        <v>0</v>
      </c>
      <c r="P62" s="116">
        <f t="shared" si="6"/>
        <v>0</v>
      </c>
      <c r="T62" s="21"/>
    </row>
    <row r="63" spans="1:20" x14ac:dyDescent="0.2">
      <c r="A63" s="213">
        <v>49</v>
      </c>
      <c r="B63" s="214" t="s">
        <v>60</v>
      </c>
      <c r="C63" s="222" t="s">
        <v>555</v>
      </c>
      <c r="D63" s="220" t="s">
        <v>64</v>
      </c>
      <c r="E63" s="187">
        <v>1</v>
      </c>
      <c r="F63" s="113"/>
      <c r="G63" s="114"/>
      <c r="H63" s="115">
        <f t="shared" si="7"/>
        <v>0</v>
      </c>
      <c r="I63" s="114"/>
      <c r="J63" s="114"/>
      <c r="K63" s="116">
        <f t="shared" si="1"/>
        <v>0</v>
      </c>
      <c r="L63" s="117">
        <f t="shared" si="2"/>
        <v>0</v>
      </c>
      <c r="M63" s="115">
        <f t="shared" si="3"/>
        <v>0</v>
      </c>
      <c r="N63" s="115">
        <f t="shared" si="4"/>
        <v>0</v>
      </c>
      <c r="O63" s="115">
        <f t="shared" si="5"/>
        <v>0</v>
      </c>
      <c r="P63" s="116">
        <f t="shared" si="6"/>
        <v>0</v>
      </c>
      <c r="T63" s="21"/>
    </row>
    <row r="64" spans="1:20" x14ac:dyDescent="0.2">
      <c r="A64" s="213">
        <v>50</v>
      </c>
      <c r="B64" s="214" t="s">
        <v>60</v>
      </c>
      <c r="C64" s="222" t="s">
        <v>556</v>
      </c>
      <c r="D64" s="220" t="s">
        <v>64</v>
      </c>
      <c r="E64" s="187">
        <v>1</v>
      </c>
      <c r="F64" s="113"/>
      <c r="G64" s="114"/>
      <c r="H64" s="115">
        <f t="shared" si="7"/>
        <v>0</v>
      </c>
      <c r="I64" s="114"/>
      <c r="J64" s="114"/>
      <c r="K64" s="116">
        <f t="shared" si="1"/>
        <v>0</v>
      </c>
      <c r="L64" s="117">
        <f t="shared" si="2"/>
        <v>0</v>
      </c>
      <c r="M64" s="115">
        <f t="shared" si="3"/>
        <v>0</v>
      </c>
      <c r="N64" s="115">
        <f t="shared" si="4"/>
        <v>0</v>
      </c>
      <c r="O64" s="115">
        <f t="shared" si="5"/>
        <v>0</v>
      </c>
      <c r="P64" s="116">
        <f t="shared" si="6"/>
        <v>0</v>
      </c>
      <c r="T64" s="21"/>
    </row>
    <row r="65" spans="1:20" x14ac:dyDescent="0.2">
      <c r="A65" s="213">
        <v>51</v>
      </c>
      <c r="B65" s="214" t="s">
        <v>60</v>
      </c>
      <c r="C65" s="222" t="s">
        <v>557</v>
      </c>
      <c r="D65" s="220" t="s">
        <v>64</v>
      </c>
      <c r="E65" s="187">
        <v>1</v>
      </c>
      <c r="F65" s="113"/>
      <c r="G65" s="114"/>
      <c r="H65" s="115">
        <f t="shared" si="7"/>
        <v>0</v>
      </c>
      <c r="I65" s="114"/>
      <c r="J65" s="114"/>
      <c r="K65" s="116">
        <f t="shared" si="1"/>
        <v>0</v>
      </c>
      <c r="L65" s="117">
        <f t="shared" si="2"/>
        <v>0</v>
      </c>
      <c r="M65" s="115">
        <f t="shared" si="3"/>
        <v>0</v>
      </c>
      <c r="N65" s="115">
        <f t="shared" si="4"/>
        <v>0</v>
      </c>
      <c r="O65" s="115">
        <f t="shared" si="5"/>
        <v>0</v>
      </c>
      <c r="P65" s="116">
        <f t="shared" si="6"/>
        <v>0</v>
      </c>
      <c r="T65" s="21"/>
    </row>
    <row r="66" spans="1:20" x14ac:dyDescent="0.2">
      <c r="A66" s="213">
        <v>52</v>
      </c>
      <c r="B66" s="214" t="s">
        <v>60</v>
      </c>
      <c r="C66" s="222" t="s">
        <v>558</v>
      </c>
      <c r="D66" s="220" t="s">
        <v>64</v>
      </c>
      <c r="E66" s="187">
        <v>1</v>
      </c>
      <c r="F66" s="113"/>
      <c r="G66" s="114"/>
      <c r="H66" s="115">
        <f t="shared" si="7"/>
        <v>0</v>
      </c>
      <c r="I66" s="114"/>
      <c r="J66" s="114"/>
      <c r="K66" s="116">
        <f t="shared" si="1"/>
        <v>0</v>
      </c>
      <c r="L66" s="117">
        <f t="shared" si="2"/>
        <v>0</v>
      </c>
      <c r="M66" s="115">
        <f t="shared" si="3"/>
        <v>0</v>
      </c>
      <c r="N66" s="115">
        <f t="shared" si="4"/>
        <v>0</v>
      </c>
      <c r="O66" s="115">
        <f t="shared" si="5"/>
        <v>0</v>
      </c>
      <c r="P66" s="116">
        <f t="shared" si="6"/>
        <v>0</v>
      </c>
      <c r="T66" s="21"/>
    </row>
    <row r="67" spans="1:20" ht="22.5" x14ac:dyDescent="0.2">
      <c r="A67" s="213">
        <v>53</v>
      </c>
      <c r="B67" s="214" t="s">
        <v>60</v>
      </c>
      <c r="C67" s="222" t="s">
        <v>575</v>
      </c>
      <c r="D67" s="220" t="s">
        <v>62</v>
      </c>
      <c r="E67" s="187">
        <v>190</v>
      </c>
      <c r="F67" s="113"/>
      <c r="G67" s="114"/>
      <c r="H67" s="115">
        <f t="shared" si="7"/>
        <v>0</v>
      </c>
      <c r="I67" s="114"/>
      <c r="J67" s="114"/>
      <c r="K67" s="116">
        <f t="shared" si="1"/>
        <v>0</v>
      </c>
      <c r="L67" s="117">
        <f t="shared" si="2"/>
        <v>0</v>
      </c>
      <c r="M67" s="115">
        <f t="shared" si="3"/>
        <v>0</v>
      </c>
      <c r="N67" s="115">
        <f t="shared" si="4"/>
        <v>0</v>
      </c>
      <c r="O67" s="115">
        <f t="shared" si="5"/>
        <v>0</v>
      </c>
      <c r="P67" s="116">
        <f t="shared" si="6"/>
        <v>0</v>
      </c>
      <c r="T67" s="21"/>
    </row>
    <row r="68" spans="1:20" ht="22.5" x14ac:dyDescent="0.2">
      <c r="A68" s="213">
        <v>54</v>
      </c>
      <c r="B68" s="214" t="s">
        <v>60</v>
      </c>
      <c r="C68" s="222" t="s">
        <v>576</v>
      </c>
      <c r="D68" s="220" t="s">
        <v>62</v>
      </c>
      <c r="E68" s="187">
        <v>133</v>
      </c>
      <c r="F68" s="113"/>
      <c r="G68" s="114"/>
      <c r="H68" s="115">
        <f t="shared" si="7"/>
        <v>0</v>
      </c>
      <c r="I68" s="114"/>
      <c r="J68" s="114"/>
      <c r="K68" s="116">
        <f t="shared" si="1"/>
        <v>0</v>
      </c>
      <c r="L68" s="117">
        <f t="shared" si="2"/>
        <v>0</v>
      </c>
      <c r="M68" s="115">
        <f t="shared" si="3"/>
        <v>0</v>
      </c>
      <c r="N68" s="115">
        <f t="shared" si="4"/>
        <v>0</v>
      </c>
      <c r="O68" s="115">
        <f t="shared" si="5"/>
        <v>0</v>
      </c>
      <c r="P68" s="116">
        <f t="shared" si="6"/>
        <v>0</v>
      </c>
      <c r="T68" s="21"/>
    </row>
    <row r="69" spans="1:20" ht="22.5" x14ac:dyDescent="0.2">
      <c r="A69" s="213">
        <v>55</v>
      </c>
      <c r="B69" s="214" t="s">
        <v>60</v>
      </c>
      <c r="C69" s="222" t="s">
        <v>577</v>
      </c>
      <c r="D69" s="220" t="s">
        <v>62</v>
      </c>
      <c r="E69" s="187">
        <v>200</v>
      </c>
      <c r="F69" s="113"/>
      <c r="G69" s="114"/>
      <c r="H69" s="115">
        <f t="shared" si="7"/>
        <v>0</v>
      </c>
      <c r="I69" s="114"/>
      <c r="J69" s="114"/>
      <c r="K69" s="116">
        <f t="shared" si="1"/>
        <v>0</v>
      </c>
      <c r="L69" s="117">
        <f t="shared" si="2"/>
        <v>0</v>
      </c>
      <c r="M69" s="115">
        <f t="shared" si="3"/>
        <v>0</v>
      </c>
      <c r="N69" s="115">
        <f t="shared" si="4"/>
        <v>0</v>
      </c>
      <c r="O69" s="115">
        <f t="shared" si="5"/>
        <v>0</v>
      </c>
      <c r="P69" s="116">
        <f t="shared" si="6"/>
        <v>0</v>
      </c>
      <c r="T69" s="21"/>
    </row>
    <row r="70" spans="1:20" ht="22.5" x14ac:dyDescent="0.2">
      <c r="A70" s="213">
        <v>56</v>
      </c>
      <c r="B70" s="214" t="s">
        <v>60</v>
      </c>
      <c r="C70" s="222" t="s">
        <v>578</v>
      </c>
      <c r="D70" s="220" t="s">
        <v>62</v>
      </c>
      <c r="E70" s="187">
        <v>51</v>
      </c>
      <c r="F70" s="113"/>
      <c r="G70" s="114"/>
      <c r="H70" s="115">
        <f t="shared" si="7"/>
        <v>0</v>
      </c>
      <c r="I70" s="114"/>
      <c r="J70" s="114"/>
      <c r="K70" s="116">
        <f t="shared" si="1"/>
        <v>0</v>
      </c>
      <c r="L70" s="117">
        <f t="shared" si="2"/>
        <v>0</v>
      </c>
      <c r="M70" s="115">
        <f t="shared" si="3"/>
        <v>0</v>
      </c>
      <c r="N70" s="115">
        <f t="shared" si="4"/>
        <v>0</v>
      </c>
      <c r="O70" s="115">
        <f t="shared" si="5"/>
        <v>0</v>
      </c>
      <c r="P70" s="116">
        <f t="shared" si="6"/>
        <v>0</v>
      </c>
      <c r="T70" s="21"/>
    </row>
    <row r="71" spans="1:20" ht="22.5" x14ac:dyDescent="0.2">
      <c r="A71" s="213">
        <v>57</v>
      </c>
      <c r="B71" s="214" t="s">
        <v>60</v>
      </c>
      <c r="C71" s="222" t="s">
        <v>579</v>
      </c>
      <c r="D71" s="220" t="s">
        <v>62</v>
      </c>
      <c r="E71" s="187">
        <v>89</v>
      </c>
      <c r="F71" s="113"/>
      <c r="G71" s="114"/>
      <c r="H71" s="115">
        <f t="shared" si="7"/>
        <v>0</v>
      </c>
      <c r="I71" s="114"/>
      <c r="J71" s="114"/>
      <c r="K71" s="116">
        <f t="shared" si="1"/>
        <v>0</v>
      </c>
      <c r="L71" s="117">
        <f t="shared" si="2"/>
        <v>0</v>
      </c>
      <c r="M71" s="115">
        <f t="shared" si="3"/>
        <v>0</v>
      </c>
      <c r="N71" s="115">
        <f t="shared" si="4"/>
        <v>0</v>
      </c>
      <c r="O71" s="115">
        <f t="shared" si="5"/>
        <v>0</v>
      </c>
      <c r="P71" s="116">
        <f t="shared" si="6"/>
        <v>0</v>
      </c>
      <c r="T71" s="21"/>
    </row>
    <row r="72" spans="1:20" ht="22.5" x14ac:dyDescent="0.2">
      <c r="A72" s="213">
        <v>58</v>
      </c>
      <c r="B72" s="214" t="s">
        <v>60</v>
      </c>
      <c r="C72" s="218" t="s">
        <v>580</v>
      </c>
      <c r="D72" s="214" t="s">
        <v>62</v>
      </c>
      <c r="E72" s="187">
        <v>5</v>
      </c>
      <c r="F72" s="113"/>
      <c r="G72" s="114"/>
      <c r="H72" s="115">
        <f t="shared" si="7"/>
        <v>0</v>
      </c>
      <c r="I72" s="114"/>
      <c r="J72" s="114"/>
      <c r="K72" s="116">
        <f t="shared" si="1"/>
        <v>0</v>
      </c>
      <c r="L72" s="117">
        <f t="shared" si="2"/>
        <v>0</v>
      </c>
      <c r="M72" s="115">
        <f t="shared" si="3"/>
        <v>0</v>
      </c>
      <c r="N72" s="115">
        <f t="shared" si="4"/>
        <v>0</v>
      </c>
      <c r="O72" s="115">
        <f t="shared" si="5"/>
        <v>0</v>
      </c>
      <c r="P72" s="116">
        <f t="shared" si="6"/>
        <v>0</v>
      </c>
      <c r="T72" s="21"/>
    </row>
    <row r="73" spans="1:20" ht="22.5" x14ac:dyDescent="0.2">
      <c r="A73" s="213">
        <v>59</v>
      </c>
      <c r="B73" s="214" t="s">
        <v>60</v>
      </c>
      <c r="C73" s="218" t="s">
        <v>581</v>
      </c>
      <c r="D73" s="214" t="s">
        <v>62</v>
      </c>
      <c r="E73" s="187">
        <v>6</v>
      </c>
      <c r="F73" s="113"/>
      <c r="G73" s="114"/>
      <c r="H73" s="115">
        <f t="shared" si="7"/>
        <v>0</v>
      </c>
      <c r="I73" s="114"/>
      <c r="J73" s="114"/>
      <c r="K73" s="116">
        <f t="shared" si="1"/>
        <v>0</v>
      </c>
      <c r="L73" s="117">
        <f t="shared" si="2"/>
        <v>0</v>
      </c>
      <c r="M73" s="115">
        <f t="shared" si="3"/>
        <v>0</v>
      </c>
      <c r="N73" s="115">
        <f t="shared" si="4"/>
        <v>0</v>
      </c>
      <c r="O73" s="115">
        <f t="shared" si="5"/>
        <v>0</v>
      </c>
      <c r="P73" s="116">
        <f t="shared" si="6"/>
        <v>0</v>
      </c>
      <c r="T73" s="21"/>
    </row>
    <row r="74" spans="1:20" ht="33.75" x14ac:dyDescent="0.2">
      <c r="A74" s="213">
        <v>60</v>
      </c>
      <c r="B74" s="214" t="s">
        <v>60</v>
      </c>
      <c r="C74" s="218" t="s">
        <v>582</v>
      </c>
      <c r="D74" s="214" t="s">
        <v>62</v>
      </c>
      <c r="E74" s="187">
        <v>550</v>
      </c>
      <c r="F74" s="113"/>
      <c r="G74" s="114"/>
      <c r="H74" s="115">
        <f t="shared" si="7"/>
        <v>0</v>
      </c>
      <c r="I74" s="114"/>
      <c r="J74" s="114"/>
      <c r="K74" s="116">
        <f t="shared" si="1"/>
        <v>0</v>
      </c>
      <c r="L74" s="117">
        <f t="shared" si="2"/>
        <v>0</v>
      </c>
      <c r="M74" s="115">
        <f t="shared" si="3"/>
        <v>0</v>
      </c>
      <c r="N74" s="115">
        <f t="shared" si="4"/>
        <v>0</v>
      </c>
      <c r="O74" s="115">
        <f t="shared" si="5"/>
        <v>0</v>
      </c>
      <c r="P74" s="116">
        <f t="shared" si="6"/>
        <v>0</v>
      </c>
      <c r="T74" s="21"/>
    </row>
    <row r="75" spans="1:20" ht="33.75" x14ac:dyDescent="0.2">
      <c r="A75" s="213">
        <v>61</v>
      </c>
      <c r="B75" s="214" t="s">
        <v>60</v>
      </c>
      <c r="C75" s="222" t="s">
        <v>583</v>
      </c>
      <c r="D75" s="220" t="s">
        <v>62</v>
      </c>
      <c r="E75" s="187">
        <v>142</v>
      </c>
      <c r="F75" s="113"/>
      <c r="G75" s="114"/>
      <c r="H75" s="115">
        <f t="shared" si="7"/>
        <v>0</v>
      </c>
      <c r="I75" s="114"/>
      <c r="J75" s="114"/>
      <c r="K75" s="116">
        <f t="shared" si="1"/>
        <v>0</v>
      </c>
      <c r="L75" s="117">
        <f t="shared" si="2"/>
        <v>0</v>
      </c>
      <c r="M75" s="115">
        <f t="shared" si="3"/>
        <v>0</v>
      </c>
      <c r="N75" s="115">
        <f t="shared" si="4"/>
        <v>0</v>
      </c>
      <c r="O75" s="115">
        <f t="shared" si="5"/>
        <v>0</v>
      </c>
      <c r="P75" s="116">
        <f t="shared" si="6"/>
        <v>0</v>
      </c>
      <c r="T75" s="21"/>
    </row>
    <row r="76" spans="1:20" ht="33.75" x14ac:dyDescent="0.2">
      <c r="A76" s="213">
        <v>62</v>
      </c>
      <c r="B76" s="214" t="s">
        <v>60</v>
      </c>
      <c r="C76" s="222" t="s">
        <v>584</v>
      </c>
      <c r="D76" s="220" t="s">
        <v>62</v>
      </c>
      <c r="E76" s="187">
        <v>240</v>
      </c>
      <c r="F76" s="113"/>
      <c r="G76" s="114"/>
      <c r="H76" s="115">
        <f t="shared" si="7"/>
        <v>0</v>
      </c>
      <c r="I76" s="114"/>
      <c r="J76" s="114"/>
      <c r="K76" s="116">
        <f t="shared" si="1"/>
        <v>0</v>
      </c>
      <c r="L76" s="117">
        <f t="shared" si="2"/>
        <v>0</v>
      </c>
      <c r="M76" s="115">
        <f t="shared" si="3"/>
        <v>0</v>
      </c>
      <c r="N76" s="115">
        <f t="shared" si="4"/>
        <v>0</v>
      </c>
      <c r="O76" s="115">
        <f t="shared" si="5"/>
        <v>0</v>
      </c>
      <c r="P76" s="116">
        <f t="shared" si="6"/>
        <v>0</v>
      </c>
      <c r="T76" s="21"/>
    </row>
    <row r="77" spans="1:20" ht="33.75" x14ac:dyDescent="0.2">
      <c r="A77" s="213">
        <v>63</v>
      </c>
      <c r="B77" s="214" t="s">
        <v>60</v>
      </c>
      <c r="C77" s="218" t="s">
        <v>585</v>
      </c>
      <c r="D77" s="214" t="s">
        <v>62</v>
      </c>
      <c r="E77" s="187">
        <v>30</v>
      </c>
      <c r="F77" s="113"/>
      <c r="G77" s="114"/>
      <c r="H77" s="115">
        <f t="shared" si="7"/>
        <v>0</v>
      </c>
      <c r="I77" s="114"/>
      <c r="J77" s="114"/>
      <c r="K77" s="116">
        <f t="shared" si="1"/>
        <v>0</v>
      </c>
      <c r="L77" s="117">
        <f t="shared" si="2"/>
        <v>0</v>
      </c>
      <c r="M77" s="115">
        <f t="shared" si="3"/>
        <v>0</v>
      </c>
      <c r="N77" s="115">
        <f t="shared" si="4"/>
        <v>0</v>
      </c>
      <c r="O77" s="115">
        <f t="shared" si="5"/>
        <v>0</v>
      </c>
      <c r="P77" s="116">
        <f t="shared" si="6"/>
        <v>0</v>
      </c>
      <c r="T77" s="21"/>
    </row>
    <row r="78" spans="1:20" ht="33.75" x14ac:dyDescent="0.2">
      <c r="A78" s="213">
        <v>64</v>
      </c>
      <c r="B78" s="214" t="s">
        <v>60</v>
      </c>
      <c r="C78" s="222" t="s">
        <v>586</v>
      </c>
      <c r="D78" s="220" t="s">
        <v>62</v>
      </c>
      <c r="E78" s="187">
        <v>54</v>
      </c>
      <c r="F78" s="113"/>
      <c r="G78" s="114"/>
      <c r="H78" s="115">
        <f t="shared" ref="H78:H109" si="8">ROUND(F78*G78,2)</f>
        <v>0</v>
      </c>
      <c r="I78" s="114"/>
      <c r="J78" s="114"/>
      <c r="K78" s="116">
        <f t="shared" ref="K78:K98" si="9">SUM(H78:J78)</f>
        <v>0</v>
      </c>
      <c r="L78" s="117">
        <f t="shared" ref="L78:L98" si="10">ROUND(E78*F78,2)</f>
        <v>0</v>
      </c>
      <c r="M78" s="115">
        <f t="shared" ref="M78:M98" si="11">ROUND(H78*E78,2)</f>
        <v>0</v>
      </c>
      <c r="N78" s="115">
        <f t="shared" ref="N78:N98" si="12">ROUND(I78*E78,2)</f>
        <v>0</v>
      </c>
      <c r="O78" s="115">
        <f t="shared" ref="O78:O98" si="13">ROUND(J78*E78,2)</f>
        <v>0</v>
      </c>
      <c r="P78" s="116">
        <f t="shared" ref="P78:P98" si="14">SUM(M78:O78)</f>
        <v>0</v>
      </c>
      <c r="T78" s="21"/>
    </row>
    <row r="79" spans="1:20" x14ac:dyDescent="0.2">
      <c r="A79" s="213">
        <v>65</v>
      </c>
      <c r="B79" s="214" t="s">
        <v>60</v>
      </c>
      <c r="C79" s="222" t="s">
        <v>559</v>
      </c>
      <c r="D79" s="220" t="s">
        <v>64</v>
      </c>
      <c r="E79" s="187">
        <v>1</v>
      </c>
      <c r="F79" s="113"/>
      <c r="G79" s="114"/>
      <c r="H79" s="115">
        <f t="shared" si="8"/>
        <v>0</v>
      </c>
      <c r="I79" s="114"/>
      <c r="J79" s="114"/>
      <c r="K79" s="116">
        <f t="shared" si="9"/>
        <v>0</v>
      </c>
      <c r="L79" s="117">
        <f t="shared" si="10"/>
        <v>0</v>
      </c>
      <c r="M79" s="115">
        <f t="shared" si="11"/>
        <v>0</v>
      </c>
      <c r="N79" s="115">
        <f t="shared" si="12"/>
        <v>0</v>
      </c>
      <c r="O79" s="115">
        <f t="shared" si="13"/>
        <v>0</v>
      </c>
      <c r="P79" s="116">
        <f t="shared" si="14"/>
        <v>0</v>
      </c>
      <c r="T79" s="21"/>
    </row>
    <row r="80" spans="1:20" x14ac:dyDescent="0.2">
      <c r="A80" s="213">
        <v>66</v>
      </c>
      <c r="B80" s="214" t="s">
        <v>60</v>
      </c>
      <c r="C80" s="222" t="s">
        <v>560</v>
      </c>
      <c r="D80" s="220" t="s">
        <v>68</v>
      </c>
      <c r="E80" s="187">
        <v>1</v>
      </c>
      <c r="F80" s="113"/>
      <c r="G80" s="114"/>
      <c r="H80" s="115">
        <f t="shared" si="8"/>
        <v>0</v>
      </c>
      <c r="I80" s="114"/>
      <c r="J80" s="114"/>
      <c r="K80" s="116">
        <f t="shared" si="9"/>
        <v>0</v>
      </c>
      <c r="L80" s="117">
        <f t="shared" si="10"/>
        <v>0</v>
      </c>
      <c r="M80" s="115">
        <f t="shared" si="11"/>
        <v>0</v>
      </c>
      <c r="N80" s="115">
        <f t="shared" si="12"/>
        <v>0</v>
      </c>
      <c r="O80" s="115">
        <f t="shared" si="13"/>
        <v>0</v>
      </c>
      <c r="P80" s="116">
        <f t="shared" si="14"/>
        <v>0</v>
      </c>
      <c r="T80" s="21"/>
    </row>
    <row r="81" spans="1:20" x14ac:dyDescent="0.2">
      <c r="A81" s="213">
        <v>67</v>
      </c>
      <c r="B81" s="214" t="s">
        <v>60</v>
      </c>
      <c r="C81" s="222" t="s">
        <v>561</v>
      </c>
      <c r="D81" s="220" t="s">
        <v>68</v>
      </c>
      <c r="E81" s="187">
        <v>85</v>
      </c>
      <c r="F81" s="113"/>
      <c r="G81" s="114"/>
      <c r="H81" s="115">
        <f t="shared" si="8"/>
        <v>0</v>
      </c>
      <c r="I81" s="114"/>
      <c r="J81" s="114"/>
      <c r="K81" s="116">
        <f t="shared" si="9"/>
        <v>0</v>
      </c>
      <c r="L81" s="117">
        <f t="shared" si="10"/>
        <v>0</v>
      </c>
      <c r="M81" s="115">
        <f t="shared" si="11"/>
        <v>0</v>
      </c>
      <c r="N81" s="115">
        <f t="shared" si="12"/>
        <v>0</v>
      </c>
      <c r="O81" s="115">
        <f t="shared" si="13"/>
        <v>0</v>
      </c>
      <c r="P81" s="116">
        <f t="shared" si="14"/>
        <v>0</v>
      </c>
      <c r="T81" s="21"/>
    </row>
    <row r="82" spans="1:20" x14ac:dyDescent="0.2">
      <c r="A82" s="213"/>
      <c r="B82" s="214"/>
      <c r="C82" s="184" t="s">
        <v>562</v>
      </c>
      <c r="D82" s="214"/>
      <c r="E82" s="187"/>
      <c r="F82" s="113"/>
      <c r="G82" s="114"/>
      <c r="H82" s="115">
        <f t="shared" si="8"/>
        <v>0</v>
      </c>
      <c r="I82" s="114"/>
      <c r="J82" s="114"/>
      <c r="K82" s="116">
        <f t="shared" si="9"/>
        <v>0</v>
      </c>
      <c r="L82" s="117">
        <f t="shared" si="10"/>
        <v>0</v>
      </c>
      <c r="M82" s="115">
        <f t="shared" si="11"/>
        <v>0</v>
      </c>
      <c r="N82" s="115">
        <f t="shared" si="12"/>
        <v>0</v>
      </c>
      <c r="O82" s="115">
        <f t="shared" si="13"/>
        <v>0</v>
      </c>
      <c r="P82" s="116">
        <f t="shared" si="14"/>
        <v>0</v>
      </c>
      <c r="T82" s="21"/>
    </row>
    <row r="83" spans="1:20" x14ac:dyDescent="0.2">
      <c r="A83" s="213">
        <v>1</v>
      </c>
      <c r="B83" s="214" t="s">
        <v>60</v>
      </c>
      <c r="C83" s="219" t="s">
        <v>563</v>
      </c>
      <c r="D83" s="214" t="s">
        <v>62</v>
      </c>
      <c r="E83" s="187">
        <v>480</v>
      </c>
      <c r="F83" s="113"/>
      <c r="G83" s="114"/>
      <c r="H83" s="115">
        <f t="shared" si="8"/>
        <v>0</v>
      </c>
      <c r="I83" s="114"/>
      <c r="J83" s="114"/>
      <c r="K83" s="116">
        <f t="shared" si="9"/>
        <v>0</v>
      </c>
      <c r="L83" s="117">
        <f t="shared" si="10"/>
        <v>0</v>
      </c>
      <c r="M83" s="115">
        <f t="shared" si="11"/>
        <v>0</v>
      </c>
      <c r="N83" s="115">
        <f t="shared" si="12"/>
        <v>0</v>
      </c>
      <c r="O83" s="115">
        <f t="shared" si="13"/>
        <v>0</v>
      </c>
      <c r="P83" s="116">
        <f t="shared" si="14"/>
        <v>0</v>
      </c>
      <c r="T83" s="21"/>
    </row>
    <row r="84" spans="1:20" x14ac:dyDescent="0.2">
      <c r="A84" s="213">
        <v>2</v>
      </c>
      <c r="B84" s="214" t="s">
        <v>60</v>
      </c>
      <c r="C84" s="218" t="s">
        <v>564</v>
      </c>
      <c r="D84" s="214" t="s">
        <v>64</v>
      </c>
      <c r="E84" s="187">
        <v>75</v>
      </c>
      <c r="F84" s="113"/>
      <c r="G84" s="114"/>
      <c r="H84" s="115">
        <f t="shared" si="8"/>
        <v>0</v>
      </c>
      <c r="I84" s="114"/>
      <c r="J84" s="114"/>
      <c r="K84" s="116">
        <f t="shared" si="9"/>
        <v>0</v>
      </c>
      <c r="L84" s="117">
        <f t="shared" si="10"/>
        <v>0</v>
      </c>
      <c r="M84" s="115">
        <f t="shared" si="11"/>
        <v>0</v>
      </c>
      <c r="N84" s="115">
        <f t="shared" si="12"/>
        <v>0</v>
      </c>
      <c r="O84" s="115">
        <f t="shared" si="13"/>
        <v>0</v>
      </c>
      <c r="P84" s="116">
        <f t="shared" si="14"/>
        <v>0</v>
      </c>
      <c r="T84" s="21"/>
    </row>
    <row r="85" spans="1:20" x14ac:dyDescent="0.2">
      <c r="A85" s="213">
        <v>3</v>
      </c>
      <c r="B85" s="214" t="s">
        <v>60</v>
      </c>
      <c r="C85" s="218" t="s">
        <v>565</v>
      </c>
      <c r="D85" s="214" t="s">
        <v>64</v>
      </c>
      <c r="E85" s="187">
        <v>104</v>
      </c>
      <c r="F85" s="113"/>
      <c r="G85" s="114"/>
      <c r="H85" s="115">
        <f t="shared" si="8"/>
        <v>0</v>
      </c>
      <c r="I85" s="114"/>
      <c r="J85" s="114"/>
      <c r="K85" s="116">
        <f t="shared" si="9"/>
        <v>0</v>
      </c>
      <c r="L85" s="117">
        <f t="shared" si="10"/>
        <v>0</v>
      </c>
      <c r="M85" s="115">
        <f t="shared" si="11"/>
        <v>0</v>
      </c>
      <c r="N85" s="115">
        <f t="shared" si="12"/>
        <v>0</v>
      </c>
      <c r="O85" s="115">
        <f t="shared" si="13"/>
        <v>0</v>
      </c>
      <c r="P85" s="116">
        <f t="shared" si="14"/>
        <v>0</v>
      </c>
      <c r="T85" s="21"/>
    </row>
    <row r="86" spans="1:20" x14ac:dyDescent="0.2">
      <c r="A86" s="213">
        <v>4</v>
      </c>
      <c r="B86" s="214" t="s">
        <v>60</v>
      </c>
      <c r="C86" s="218" t="s">
        <v>566</v>
      </c>
      <c r="D86" s="214" t="s">
        <v>64</v>
      </c>
      <c r="E86" s="187">
        <v>62</v>
      </c>
      <c r="F86" s="113"/>
      <c r="G86" s="114"/>
      <c r="H86" s="115">
        <f t="shared" si="8"/>
        <v>0</v>
      </c>
      <c r="I86" s="114"/>
      <c r="J86" s="114"/>
      <c r="K86" s="116">
        <f t="shared" si="9"/>
        <v>0</v>
      </c>
      <c r="L86" s="117">
        <f t="shared" si="10"/>
        <v>0</v>
      </c>
      <c r="M86" s="115">
        <f t="shared" si="11"/>
        <v>0</v>
      </c>
      <c r="N86" s="115">
        <f t="shared" si="12"/>
        <v>0</v>
      </c>
      <c r="O86" s="115">
        <f t="shared" si="13"/>
        <v>0</v>
      </c>
      <c r="P86" s="116">
        <f t="shared" si="14"/>
        <v>0</v>
      </c>
      <c r="T86" s="21"/>
    </row>
    <row r="87" spans="1:20" x14ac:dyDescent="0.2">
      <c r="A87" s="213">
        <v>5</v>
      </c>
      <c r="B87" s="214" t="s">
        <v>60</v>
      </c>
      <c r="C87" s="218" t="s">
        <v>567</v>
      </c>
      <c r="D87" s="214" t="s">
        <v>62</v>
      </c>
      <c r="E87" s="166">
        <v>480</v>
      </c>
      <c r="F87" s="113"/>
      <c r="G87" s="114"/>
      <c r="H87" s="115">
        <f t="shared" si="8"/>
        <v>0</v>
      </c>
      <c r="I87" s="114"/>
      <c r="J87" s="114"/>
      <c r="K87" s="116">
        <f t="shared" si="9"/>
        <v>0</v>
      </c>
      <c r="L87" s="117">
        <f t="shared" si="10"/>
        <v>0</v>
      </c>
      <c r="M87" s="115">
        <f t="shared" si="11"/>
        <v>0</v>
      </c>
      <c r="N87" s="115">
        <f t="shared" si="12"/>
        <v>0</v>
      </c>
      <c r="O87" s="115">
        <f t="shared" si="13"/>
        <v>0</v>
      </c>
      <c r="P87" s="116">
        <f t="shared" si="14"/>
        <v>0</v>
      </c>
      <c r="T87" s="21"/>
    </row>
    <row r="88" spans="1:20" x14ac:dyDescent="0.2">
      <c r="A88" s="213">
        <v>6</v>
      </c>
      <c r="B88" s="214" t="s">
        <v>60</v>
      </c>
      <c r="C88" s="219" t="s">
        <v>568</v>
      </c>
      <c r="D88" s="220" t="s">
        <v>64</v>
      </c>
      <c r="E88" s="187">
        <v>114</v>
      </c>
      <c r="F88" s="113"/>
      <c r="G88" s="114"/>
      <c r="H88" s="115">
        <f t="shared" si="8"/>
        <v>0</v>
      </c>
      <c r="I88" s="114"/>
      <c r="J88" s="114"/>
      <c r="K88" s="116">
        <f t="shared" si="9"/>
        <v>0</v>
      </c>
      <c r="L88" s="117">
        <f t="shared" si="10"/>
        <v>0</v>
      </c>
      <c r="M88" s="115">
        <f t="shared" si="11"/>
        <v>0</v>
      </c>
      <c r="N88" s="115">
        <f t="shared" si="12"/>
        <v>0</v>
      </c>
      <c r="O88" s="115">
        <f t="shared" si="13"/>
        <v>0</v>
      </c>
      <c r="P88" s="116">
        <f t="shared" si="14"/>
        <v>0</v>
      </c>
      <c r="T88" s="21"/>
    </row>
    <row r="89" spans="1:20" ht="33.75" x14ac:dyDescent="0.2">
      <c r="A89" s="213">
        <v>7</v>
      </c>
      <c r="B89" s="214" t="s">
        <v>60</v>
      </c>
      <c r="C89" s="218" t="s">
        <v>569</v>
      </c>
      <c r="D89" s="215" t="s">
        <v>570</v>
      </c>
      <c r="E89" s="187">
        <v>5</v>
      </c>
      <c r="F89" s="113"/>
      <c r="G89" s="114"/>
      <c r="H89" s="115">
        <f t="shared" si="8"/>
        <v>0</v>
      </c>
      <c r="I89" s="114"/>
      <c r="J89" s="114"/>
      <c r="K89" s="116">
        <f t="shared" si="9"/>
        <v>0</v>
      </c>
      <c r="L89" s="117">
        <f t="shared" si="10"/>
        <v>0</v>
      </c>
      <c r="M89" s="115">
        <f t="shared" si="11"/>
        <v>0</v>
      </c>
      <c r="N89" s="115">
        <f t="shared" si="12"/>
        <v>0</v>
      </c>
      <c r="O89" s="115">
        <f t="shared" si="13"/>
        <v>0</v>
      </c>
      <c r="P89" s="116">
        <f t="shared" si="14"/>
        <v>0</v>
      </c>
      <c r="T89" s="21"/>
    </row>
    <row r="90" spans="1:20" x14ac:dyDescent="0.2">
      <c r="A90" s="213">
        <v>8</v>
      </c>
      <c r="B90" s="214" t="s">
        <v>60</v>
      </c>
      <c r="C90" s="218" t="s">
        <v>571</v>
      </c>
      <c r="D90" s="215" t="s">
        <v>62</v>
      </c>
      <c r="E90" s="187">
        <v>39</v>
      </c>
      <c r="F90" s="113"/>
      <c r="G90" s="114"/>
      <c r="H90" s="115">
        <f t="shared" si="8"/>
        <v>0</v>
      </c>
      <c r="I90" s="114"/>
      <c r="J90" s="114"/>
      <c r="K90" s="116">
        <f t="shared" si="9"/>
        <v>0</v>
      </c>
      <c r="L90" s="117">
        <f t="shared" si="10"/>
        <v>0</v>
      </c>
      <c r="M90" s="115">
        <f t="shared" si="11"/>
        <v>0</v>
      </c>
      <c r="N90" s="115">
        <f t="shared" si="12"/>
        <v>0</v>
      </c>
      <c r="O90" s="115">
        <f t="shared" si="13"/>
        <v>0</v>
      </c>
      <c r="P90" s="116">
        <f t="shared" si="14"/>
        <v>0</v>
      </c>
      <c r="T90" s="21"/>
    </row>
    <row r="91" spans="1:20" x14ac:dyDescent="0.2">
      <c r="A91" s="213"/>
      <c r="B91" s="214"/>
      <c r="C91" s="184" t="s">
        <v>572</v>
      </c>
      <c r="D91" s="215"/>
      <c r="E91" s="166"/>
      <c r="F91" s="113"/>
      <c r="G91" s="114"/>
      <c r="H91" s="115">
        <f t="shared" si="8"/>
        <v>0</v>
      </c>
      <c r="I91" s="114"/>
      <c r="J91" s="114"/>
      <c r="K91" s="116">
        <f t="shared" si="9"/>
        <v>0</v>
      </c>
      <c r="L91" s="117">
        <f t="shared" si="10"/>
        <v>0</v>
      </c>
      <c r="M91" s="115">
        <f t="shared" si="11"/>
        <v>0</v>
      </c>
      <c r="N91" s="115">
        <f t="shared" si="12"/>
        <v>0</v>
      </c>
      <c r="O91" s="115">
        <f t="shared" si="13"/>
        <v>0</v>
      </c>
      <c r="P91" s="116">
        <f t="shared" si="14"/>
        <v>0</v>
      </c>
      <c r="T91" s="21"/>
    </row>
    <row r="92" spans="1:20" x14ac:dyDescent="0.2">
      <c r="A92" s="213">
        <v>1</v>
      </c>
      <c r="B92" s="214" t="s">
        <v>60</v>
      </c>
      <c r="C92" s="218" t="s">
        <v>126</v>
      </c>
      <c r="D92" s="215" t="s">
        <v>68</v>
      </c>
      <c r="E92" s="166">
        <v>1</v>
      </c>
      <c r="F92" s="113"/>
      <c r="G92" s="114"/>
      <c r="H92" s="115">
        <f t="shared" si="8"/>
        <v>0</v>
      </c>
      <c r="I92" s="114"/>
      <c r="J92" s="114"/>
      <c r="K92" s="116">
        <f t="shared" si="9"/>
        <v>0</v>
      </c>
      <c r="L92" s="117">
        <f t="shared" si="10"/>
        <v>0</v>
      </c>
      <c r="M92" s="115">
        <f t="shared" si="11"/>
        <v>0</v>
      </c>
      <c r="N92" s="115">
        <f t="shared" si="12"/>
        <v>0</v>
      </c>
      <c r="O92" s="115">
        <f t="shared" si="13"/>
        <v>0</v>
      </c>
      <c r="P92" s="116">
        <f t="shared" si="14"/>
        <v>0</v>
      </c>
      <c r="T92" s="21"/>
    </row>
    <row r="93" spans="1:20" x14ac:dyDescent="0.2">
      <c r="A93" s="213">
        <v>2</v>
      </c>
      <c r="B93" s="214" t="s">
        <v>60</v>
      </c>
      <c r="C93" s="218" t="s">
        <v>127</v>
      </c>
      <c r="D93" s="215" t="s">
        <v>68</v>
      </c>
      <c r="E93" s="166">
        <v>1</v>
      </c>
      <c r="F93" s="113"/>
      <c r="G93" s="114"/>
      <c r="H93" s="115">
        <f t="shared" si="8"/>
        <v>0</v>
      </c>
      <c r="I93" s="114"/>
      <c r="J93" s="114"/>
      <c r="K93" s="116">
        <f t="shared" si="9"/>
        <v>0</v>
      </c>
      <c r="L93" s="117">
        <f t="shared" si="10"/>
        <v>0</v>
      </c>
      <c r="M93" s="115">
        <f t="shared" si="11"/>
        <v>0</v>
      </c>
      <c r="N93" s="115">
        <f t="shared" si="12"/>
        <v>0</v>
      </c>
      <c r="O93" s="115">
        <f t="shared" si="13"/>
        <v>0</v>
      </c>
      <c r="P93" s="116">
        <f t="shared" si="14"/>
        <v>0</v>
      </c>
      <c r="T93" s="21"/>
    </row>
    <row r="94" spans="1:20" x14ac:dyDescent="0.2">
      <c r="A94" s="213">
        <v>3</v>
      </c>
      <c r="B94" s="214" t="s">
        <v>60</v>
      </c>
      <c r="C94" s="218" t="s">
        <v>108</v>
      </c>
      <c r="D94" s="215" t="s">
        <v>68</v>
      </c>
      <c r="E94" s="166">
        <v>1</v>
      </c>
      <c r="F94" s="113"/>
      <c r="G94" s="114"/>
      <c r="H94" s="115">
        <f t="shared" si="8"/>
        <v>0</v>
      </c>
      <c r="I94" s="114"/>
      <c r="J94" s="114"/>
      <c r="K94" s="116">
        <f t="shared" si="9"/>
        <v>0</v>
      </c>
      <c r="L94" s="117">
        <f t="shared" si="10"/>
        <v>0</v>
      </c>
      <c r="M94" s="115">
        <f t="shared" si="11"/>
        <v>0</v>
      </c>
      <c r="N94" s="115">
        <f t="shared" si="12"/>
        <v>0</v>
      </c>
      <c r="O94" s="115">
        <f t="shared" si="13"/>
        <v>0</v>
      </c>
      <c r="P94" s="116">
        <f t="shared" si="14"/>
        <v>0</v>
      </c>
      <c r="T94" s="21"/>
    </row>
    <row r="95" spans="1:20" x14ac:dyDescent="0.2">
      <c r="A95" s="213">
        <v>4</v>
      </c>
      <c r="B95" s="214" t="s">
        <v>60</v>
      </c>
      <c r="C95" s="188" t="s">
        <v>128</v>
      </c>
      <c r="D95" s="215" t="s">
        <v>68</v>
      </c>
      <c r="E95" s="166">
        <v>1</v>
      </c>
      <c r="F95" s="113"/>
      <c r="G95" s="114"/>
      <c r="H95" s="115">
        <f t="shared" si="8"/>
        <v>0</v>
      </c>
      <c r="I95" s="114"/>
      <c r="J95" s="114"/>
      <c r="K95" s="116">
        <f t="shared" si="9"/>
        <v>0</v>
      </c>
      <c r="L95" s="117">
        <f t="shared" si="10"/>
        <v>0</v>
      </c>
      <c r="M95" s="115">
        <f t="shared" si="11"/>
        <v>0</v>
      </c>
      <c r="N95" s="115">
        <f t="shared" si="12"/>
        <v>0</v>
      </c>
      <c r="O95" s="115">
        <f t="shared" si="13"/>
        <v>0</v>
      </c>
      <c r="P95" s="116">
        <f t="shared" si="14"/>
        <v>0</v>
      </c>
      <c r="T95" s="21"/>
    </row>
    <row r="96" spans="1:20" ht="33.75" x14ac:dyDescent="0.2">
      <c r="A96" s="213">
        <v>5</v>
      </c>
      <c r="B96" s="214" t="s">
        <v>60</v>
      </c>
      <c r="C96" s="188" t="s">
        <v>573</v>
      </c>
      <c r="D96" s="215" t="s">
        <v>68</v>
      </c>
      <c r="E96" s="166">
        <v>1</v>
      </c>
      <c r="F96" s="113"/>
      <c r="G96" s="114"/>
      <c r="H96" s="115">
        <f t="shared" si="8"/>
        <v>0</v>
      </c>
      <c r="I96" s="114"/>
      <c r="J96" s="114"/>
      <c r="K96" s="116">
        <f t="shared" si="9"/>
        <v>0</v>
      </c>
      <c r="L96" s="117">
        <f t="shared" si="10"/>
        <v>0</v>
      </c>
      <c r="M96" s="115">
        <f t="shared" si="11"/>
        <v>0</v>
      </c>
      <c r="N96" s="115">
        <f t="shared" si="12"/>
        <v>0</v>
      </c>
      <c r="O96" s="115">
        <f t="shared" si="13"/>
        <v>0</v>
      </c>
      <c r="P96" s="116">
        <f t="shared" si="14"/>
        <v>0</v>
      </c>
      <c r="T96" s="21"/>
    </row>
    <row r="97" spans="1:20" x14ac:dyDescent="0.2">
      <c r="A97" s="213">
        <v>6</v>
      </c>
      <c r="B97" s="214" t="s">
        <v>60</v>
      </c>
      <c r="C97" s="188" t="s">
        <v>574</v>
      </c>
      <c r="D97" s="215" t="s">
        <v>124</v>
      </c>
      <c r="E97" s="166">
        <v>1</v>
      </c>
      <c r="F97" s="113"/>
      <c r="G97" s="114"/>
      <c r="H97" s="115">
        <f t="shared" si="8"/>
        <v>0</v>
      </c>
      <c r="I97" s="114"/>
      <c r="J97" s="114"/>
      <c r="K97" s="116">
        <f t="shared" si="9"/>
        <v>0</v>
      </c>
      <c r="L97" s="117">
        <f t="shared" si="10"/>
        <v>0</v>
      </c>
      <c r="M97" s="115">
        <f t="shared" si="11"/>
        <v>0</v>
      </c>
      <c r="N97" s="115">
        <f t="shared" si="12"/>
        <v>0</v>
      </c>
      <c r="O97" s="115">
        <f t="shared" si="13"/>
        <v>0</v>
      </c>
      <c r="P97" s="116">
        <f t="shared" si="14"/>
        <v>0</v>
      </c>
      <c r="T97" s="21"/>
    </row>
    <row r="98" spans="1:20" ht="12" thickBot="1" x14ac:dyDescent="0.25">
      <c r="A98" s="213">
        <v>7</v>
      </c>
      <c r="B98" s="214" t="s">
        <v>60</v>
      </c>
      <c r="C98" s="188" t="s">
        <v>133</v>
      </c>
      <c r="D98" s="215" t="s">
        <v>124</v>
      </c>
      <c r="E98" s="166">
        <v>1</v>
      </c>
      <c r="F98" s="113"/>
      <c r="G98" s="114"/>
      <c r="H98" s="115">
        <f t="shared" si="8"/>
        <v>0</v>
      </c>
      <c r="I98" s="114"/>
      <c r="J98" s="114"/>
      <c r="K98" s="116">
        <f t="shared" si="9"/>
        <v>0</v>
      </c>
      <c r="L98" s="117">
        <f t="shared" si="10"/>
        <v>0</v>
      </c>
      <c r="M98" s="115">
        <f t="shared" si="11"/>
        <v>0</v>
      </c>
      <c r="N98" s="115">
        <f t="shared" si="12"/>
        <v>0</v>
      </c>
      <c r="O98" s="115">
        <f t="shared" si="13"/>
        <v>0</v>
      </c>
      <c r="P98" s="116">
        <f t="shared" si="14"/>
        <v>0</v>
      </c>
      <c r="T98" s="21"/>
    </row>
    <row r="99" spans="1:20" ht="12" thickBot="1" x14ac:dyDescent="0.25">
      <c r="A99" s="313" t="s">
        <v>633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5"/>
      <c r="L99" s="58">
        <f>SUM(L14:L98)</f>
        <v>0</v>
      </c>
      <c r="M99" s="59">
        <f>SUM(M14:M98)</f>
        <v>0</v>
      </c>
      <c r="N99" s="59">
        <f>SUM(N14:N98)</f>
        <v>0</v>
      </c>
      <c r="O99" s="59">
        <f>SUM(O14:O98)</f>
        <v>0</v>
      </c>
      <c r="P99" s="60">
        <f>SUM(P14:P98)</f>
        <v>0</v>
      </c>
    </row>
    <row r="100" spans="1:20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20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20" x14ac:dyDescent="0.2">
      <c r="A102" s="1" t="s">
        <v>14</v>
      </c>
      <c r="B102" s="17"/>
      <c r="C102" s="316">
        <f>'Kops a'!C35:H35</f>
        <v>0</v>
      </c>
      <c r="D102" s="316"/>
      <c r="E102" s="316"/>
      <c r="F102" s="316"/>
      <c r="G102" s="316"/>
      <c r="H102" s="316"/>
      <c r="I102" s="17"/>
      <c r="J102" s="17"/>
      <c r="K102" s="17"/>
      <c r="L102" s="17"/>
      <c r="M102" s="17"/>
      <c r="N102" s="17"/>
      <c r="O102" s="17"/>
      <c r="P102" s="17"/>
    </row>
    <row r="103" spans="1:20" x14ac:dyDescent="0.2">
      <c r="A103" s="17"/>
      <c r="B103" s="17"/>
      <c r="C103" s="224" t="s">
        <v>15</v>
      </c>
      <c r="D103" s="224"/>
      <c r="E103" s="224"/>
      <c r="F103" s="224"/>
      <c r="G103" s="224"/>
      <c r="H103" s="224"/>
      <c r="I103" s="17"/>
      <c r="J103" s="17"/>
      <c r="K103" s="17"/>
      <c r="L103" s="17"/>
      <c r="M103" s="17"/>
      <c r="N103" s="17"/>
      <c r="O103" s="17"/>
      <c r="P103" s="17"/>
    </row>
    <row r="104" spans="1:20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20" x14ac:dyDescent="0.2">
      <c r="A105" s="77" t="str">
        <f>'Kops a'!A38</f>
        <v>Tāme sastādīta</v>
      </c>
      <c r="B105" s="78"/>
      <c r="C105" s="78"/>
      <c r="D105" s="7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20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20" x14ac:dyDescent="0.2">
      <c r="A107" s="1" t="s">
        <v>37</v>
      </c>
      <c r="B107" s="17"/>
      <c r="C107" s="316">
        <f>'Kops a'!C40:H40</f>
        <v>0</v>
      </c>
      <c r="D107" s="316"/>
      <c r="E107" s="316"/>
      <c r="F107" s="316"/>
      <c r="G107" s="316"/>
      <c r="H107" s="316"/>
      <c r="I107" s="17"/>
      <c r="J107" s="17"/>
      <c r="K107" s="17"/>
      <c r="L107" s="17"/>
      <c r="M107" s="17"/>
      <c r="N107" s="17"/>
      <c r="O107" s="17"/>
      <c r="P107" s="17"/>
    </row>
    <row r="108" spans="1:20" x14ac:dyDescent="0.2">
      <c r="A108" s="17"/>
      <c r="B108" s="17"/>
      <c r="C108" s="224" t="s">
        <v>15</v>
      </c>
      <c r="D108" s="224"/>
      <c r="E108" s="224"/>
      <c r="F108" s="224"/>
      <c r="G108" s="224"/>
      <c r="H108" s="224"/>
      <c r="I108" s="17"/>
      <c r="J108" s="17"/>
      <c r="K108" s="17"/>
      <c r="L108" s="17"/>
      <c r="M108" s="17"/>
      <c r="N108" s="17"/>
      <c r="O108" s="17"/>
      <c r="P108" s="17"/>
    </row>
    <row r="109" spans="1:20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20" x14ac:dyDescent="0.2">
      <c r="A110" s="77" t="s">
        <v>54</v>
      </c>
      <c r="B110" s="78"/>
      <c r="C110" s="81">
        <f>'Kops a'!C43</f>
        <v>0</v>
      </c>
      <c r="D110" s="45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20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</sheetData>
  <mergeCells count="22">
    <mergeCell ref="C108:H108"/>
    <mergeCell ref="C4:I4"/>
    <mergeCell ref="F12:K12"/>
    <mergeCell ref="A9:F9"/>
    <mergeCell ref="J9:M9"/>
    <mergeCell ref="D8:L8"/>
    <mergeCell ref="A99:K99"/>
    <mergeCell ref="C102:H102"/>
    <mergeCell ref="C103:H103"/>
    <mergeCell ref="C107:H10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E98">
    <cfRule type="cellIs" dxfId="38" priority="28" operator="equal">
      <formula>0</formula>
    </cfRule>
  </conditionalFormatting>
  <conditionalFormatting sqref="N9:O9">
    <cfRule type="cellIs" dxfId="37" priority="27" operator="equal">
      <formula>0</formula>
    </cfRule>
  </conditionalFormatting>
  <conditionalFormatting sqref="A9:F9">
    <cfRule type="containsText" dxfId="36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5" priority="24" operator="equal">
      <formula>0</formula>
    </cfRule>
  </conditionalFormatting>
  <conditionalFormatting sqref="O10">
    <cfRule type="cellIs" dxfId="34" priority="23" operator="equal">
      <formula>"20__. gada __. _________"</formula>
    </cfRule>
  </conditionalFormatting>
  <conditionalFormatting sqref="A99:K99">
    <cfRule type="containsText" dxfId="33" priority="22" operator="containsText" text="Tiešās izmaksas kopā, t. sk. darba devēja sociālais nodoklis __.__% ">
      <formula>NOT(ISERROR(SEARCH("Tiešās izmaksas kopā, t. sk. darba devēja sociālais nodoklis __.__% ",A99)))</formula>
    </cfRule>
  </conditionalFormatting>
  <conditionalFormatting sqref="L99:P99">
    <cfRule type="cellIs" dxfId="32" priority="17" operator="equal">
      <formula>0</formula>
    </cfRule>
  </conditionalFormatting>
  <conditionalFormatting sqref="C4:I4">
    <cfRule type="cellIs" dxfId="31" priority="16" operator="equal">
      <formula>0</formula>
    </cfRule>
  </conditionalFormatting>
  <conditionalFormatting sqref="D5:L8">
    <cfRule type="cellIs" dxfId="30" priority="13" operator="equal">
      <formula>0</formula>
    </cfRule>
  </conditionalFormatting>
  <conditionalFormatting sqref="P10">
    <cfRule type="cellIs" dxfId="29" priority="9" operator="equal">
      <formula>"20__. gada __. _________"</formula>
    </cfRule>
  </conditionalFormatting>
  <conditionalFormatting sqref="C107:H107">
    <cfRule type="cellIs" dxfId="28" priority="6" operator="equal">
      <formula>0</formula>
    </cfRule>
  </conditionalFormatting>
  <conditionalFormatting sqref="C102:H102">
    <cfRule type="cellIs" dxfId="27" priority="5" operator="equal">
      <formula>0</formula>
    </cfRule>
  </conditionalFormatting>
  <conditionalFormatting sqref="C107:H107 C110 C102:H102">
    <cfRule type="cellIs" dxfId="26" priority="4" operator="equal">
      <formula>0</formula>
    </cfRule>
  </conditionalFormatting>
  <conditionalFormatting sqref="D1">
    <cfRule type="cellIs" dxfId="25" priority="3" operator="equal">
      <formula>0</formula>
    </cfRule>
  </conditionalFormatting>
  <conditionalFormatting sqref="I14:J98 F14:G98">
    <cfRule type="cellIs" dxfId="24" priority="2" operator="equal">
      <formula>0</formula>
    </cfRule>
  </conditionalFormatting>
  <conditionalFormatting sqref="K14:P98 H14:H98">
    <cfRule type="cellIs" dxfId="23" priority="1" operator="equal">
      <formula>0</formula>
    </cfRule>
  </conditionalFormatting>
  <pageMargins left="0.7" right="0.7" top="0.75" bottom="0.75" header="0.3" footer="0.3"/>
  <pageSetup paperSize="9" scale="90" orientation="landscape" r:id="rId1"/>
  <rowBreaks count="1" manualBreakCount="1">
    <brk id="9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FF7EA908-55EC-4C43-BFD3-676EB2F59EFD}">
            <xm:f>NOT(ISERROR(SEARCH("Tāme sastādīta ____. gada ___. ______________",A105)))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A105</xm:sqref>
        </x14:conditionalFormatting>
        <x14:conditionalFormatting xmlns:xm="http://schemas.microsoft.com/office/excel/2006/main">
          <x14:cfRule type="containsText" priority="7" operator="containsText" id="{7D30F4F9-54F3-4EAD-9065-3BE0F6D67384}">
            <xm:f>NOT(ISERROR(SEARCH("Sertifikāta Nr. _________________________________",A110)))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92D050"/>
  </sheetPr>
  <dimension ref="A1:T54"/>
  <sheetViews>
    <sheetView topLeftCell="A10" zoomScaleNormal="100" workbookViewId="0">
      <selection activeCell="E18" sqref="E18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42578125" style="1" bestFit="1" customWidth="1"/>
    <col min="7" max="8" width="5.42578125" style="1" bestFit="1" customWidth="1"/>
    <col min="9" max="9" width="6.28515625" style="1" bestFit="1" customWidth="1"/>
    <col min="10" max="10" width="4.42578125" style="1" bestFit="1" customWidth="1"/>
    <col min="11" max="11" width="6.28515625" style="1" bestFit="1" customWidth="1"/>
    <col min="12" max="12" width="5.42578125" style="1" bestFit="1" customWidth="1"/>
    <col min="13" max="13" width="6.28515625" style="1" bestFit="1" customWidth="1"/>
    <col min="14" max="14" width="6.5703125" style="1" bestFit="1" customWidth="1"/>
    <col min="15" max="15" width="4.85546875" style="1" bestFit="1" customWidth="1"/>
    <col min="16" max="16" width="9" style="1" customWidth="1"/>
    <col min="17" max="17" width="9.140625" style="1"/>
    <col min="18" max="18" width="12.7109375" style="1" customWidth="1"/>
    <col min="19" max="16384" width="9.140625" style="1"/>
  </cols>
  <sheetData>
    <row r="1" spans="1:20" x14ac:dyDescent="0.2">
      <c r="A1" s="23"/>
      <c r="B1" s="23"/>
      <c r="C1" s="27" t="s">
        <v>38</v>
      </c>
      <c r="D1" s="46">
        <f>'Kops a'!A27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135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638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P42</f>
        <v>0</v>
      </c>
      <c r="O9" s="298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A48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0" ht="12.75" x14ac:dyDescent="0.2">
      <c r="A14" s="157"/>
      <c r="B14" s="158"/>
      <c r="C14" s="159" t="s">
        <v>136</v>
      </c>
      <c r="D14" s="160"/>
      <c r="E14" s="161"/>
      <c r="F14" s="104"/>
      <c r="G14" s="105"/>
      <c r="H14" s="105"/>
      <c r="I14" s="105"/>
      <c r="J14" s="105"/>
      <c r="K14" s="106"/>
      <c r="L14" s="86"/>
      <c r="M14" s="86"/>
      <c r="N14" s="86"/>
      <c r="O14" s="86"/>
      <c r="P14" s="87"/>
    </row>
    <row r="15" spans="1:20" x14ac:dyDescent="0.2">
      <c r="A15" s="186">
        <v>1</v>
      </c>
      <c r="B15" s="183" t="s">
        <v>60</v>
      </c>
      <c r="C15" s="164" t="s">
        <v>587</v>
      </c>
      <c r="D15" s="183" t="s">
        <v>64</v>
      </c>
      <c r="E15" s="187">
        <v>1</v>
      </c>
      <c r="F15" s="113"/>
      <c r="G15" s="114"/>
      <c r="H15" s="115">
        <f t="shared" ref="H15:H41" si="0">ROUND(F15*G15,2)</f>
        <v>0</v>
      </c>
      <c r="I15" s="114"/>
      <c r="J15" s="114"/>
      <c r="K15" s="116">
        <f t="shared" ref="K15:K41" si="1">SUM(H15:J15)</f>
        <v>0</v>
      </c>
      <c r="L15" s="117">
        <f t="shared" ref="L15:L41" si="2">ROUND(E15*F15,2)</f>
        <v>0</v>
      </c>
      <c r="M15" s="115">
        <f t="shared" ref="M15:M41" si="3">ROUND(H15*E15,2)</f>
        <v>0</v>
      </c>
      <c r="N15" s="115">
        <f t="shared" ref="N15:N41" si="4">ROUND(I15*E15,2)</f>
        <v>0</v>
      </c>
      <c r="O15" s="115">
        <f t="shared" ref="O15:O41" si="5">ROUND(J15*E15,2)</f>
        <v>0</v>
      </c>
      <c r="P15" s="116">
        <f t="shared" ref="P15:P41" si="6">SUM(M15:O15)</f>
        <v>0</v>
      </c>
      <c r="T15" s="21"/>
    </row>
    <row r="16" spans="1:20" x14ac:dyDescent="0.2">
      <c r="A16" s="186">
        <v>2</v>
      </c>
      <c r="B16" s="183" t="s">
        <v>60</v>
      </c>
      <c r="C16" s="164" t="s">
        <v>588</v>
      </c>
      <c r="D16" s="183" t="s">
        <v>68</v>
      </c>
      <c r="E16" s="187">
        <v>1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0" ht="22.5" x14ac:dyDescent="0.2">
      <c r="A17" s="186">
        <v>3</v>
      </c>
      <c r="B17" s="183" t="s">
        <v>60</v>
      </c>
      <c r="C17" s="164" t="s">
        <v>589</v>
      </c>
      <c r="D17" s="183" t="s">
        <v>64</v>
      </c>
      <c r="E17" s="187">
        <v>1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0" x14ac:dyDescent="0.2">
      <c r="A18" s="186">
        <v>4</v>
      </c>
      <c r="B18" s="183" t="s">
        <v>60</v>
      </c>
      <c r="C18" s="164" t="s">
        <v>590</v>
      </c>
      <c r="D18" s="183" t="s">
        <v>62</v>
      </c>
      <c r="E18" s="187">
        <v>38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0" x14ac:dyDescent="0.2">
      <c r="A19" s="186">
        <v>5</v>
      </c>
      <c r="B19" s="183" t="s">
        <v>60</v>
      </c>
      <c r="C19" s="164" t="s">
        <v>591</v>
      </c>
      <c r="D19" s="183" t="s">
        <v>62</v>
      </c>
      <c r="E19" s="187">
        <v>50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T19" s="21"/>
    </row>
    <row r="20" spans="1:20" x14ac:dyDescent="0.2">
      <c r="A20" s="186">
        <v>6</v>
      </c>
      <c r="B20" s="183" t="s">
        <v>60</v>
      </c>
      <c r="C20" s="164" t="s">
        <v>592</v>
      </c>
      <c r="D20" s="183" t="s">
        <v>62</v>
      </c>
      <c r="E20" s="187">
        <v>12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T20" s="21"/>
    </row>
    <row r="21" spans="1:20" x14ac:dyDescent="0.2">
      <c r="A21" s="186">
        <v>7</v>
      </c>
      <c r="B21" s="183" t="s">
        <v>60</v>
      </c>
      <c r="C21" s="164" t="s">
        <v>593</v>
      </c>
      <c r="D21" s="183" t="s">
        <v>64</v>
      </c>
      <c r="E21" s="187">
        <v>6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0" x14ac:dyDescent="0.2">
      <c r="A22" s="186">
        <v>8</v>
      </c>
      <c r="B22" s="183" t="s">
        <v>60</v>
      </c>
      <c r="C22" s="164" t="s">
        <v>594</v>
      </c>
      <c r="D22" s="183" t="s">
        <v>64</v>
      </c>
      <c r="E22" s="187">
        <v>101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x14ac:dyDescent="0.2">
      <c r="A23" s="186">
        <v>9</v>
      </c>
      <c r="B23" s="183" t="s">
        <v>60</v>
      </c>
      <c r="C23" s="164" t="s">
        <v>595</v>
      </c>
      <c r="D23" s="183" t="s">
        <v>64</v>
      </c>
      <c r="E23" s="187">
        <v>1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186">
        <v>10</v>
      </c>
      <c r="B24" s="183" t="s">
        <v>60</v>
      </c>
      <c r="C24" s="164" t="s">
        <v>596</v>
      </c>
      <c r="D24" s="183" t="s">
        <v>64</v>
      </c>
      <c r="E24" s="187">
        <v>2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x14ac:dyDescent="0.2">
      <c r="A25" s="186">
        <v>11</v>
      </c>
      <c r="B25" s="183" t="s">
        <v>60</v>
      </c>
      <c r="C25" s="164" t="s">
        <v>196</v>
      </c>
      <c r="D25" s="183" t="s">
        <v>64</v>
      </c>
      <c r="E25" s="187">
        <v>2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x14ac:dyDescent="0.2">
      <c r="A26" s="186">
        <v>12</v>
      </c>
      <c r="B26" s="183" t="s">
        <v>60</v>
      </c>
      <c r="C26" s="164" t="s">
        <v>597</v>
      </c>
      <c r="D26" s="183" t="s">
        <v>64</v>
      </c>
      <c r="E26" s="187">
        <v>1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186">
        <v>13</v>
      </c>
      <c r="B27" s="183" t="s">
        <v>60</v>
      </c>
      <c r="C27" s="164" t="s">
        <v>137</v>
      </c>
      <c r="D27" s="183" t="s">
        <v>68</v>
      </c>
      <c r="E27" s="187">
        <v>1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190"/>
      <c r="B28" s="191"/>
      <c r="C28" s="192" t="s">
        <v>138</v>
      </c>
      <c r="D28" s="193"/>
      <c r="E28" s="194"/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x14ac:dyDescent="0.2">
      <c r="A29" s="186">
        <v>1</v>
      </c>
      <c r="B29" s="183"/>
      <c r="C29" s="164" t="s">
        <v>607</v>
      </c>
      <c r="D29" s="183" t="s">
        <v>64</v>
      </c>
      <c r="E29" s="187">
        <v>1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x14ac:dyDescent="0.2">
      <c r="A30" s="186">
        <v>2</v>
      </c>
      <c r="B30" s="183"/>
      <c r="C30" s="164" t="s">
        <v>598</v>
      </c>
      <c r="D30" s="183" t="s">
        <v>68</v>
      </c>
      <c r="E30" s="187">
        <v>1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T30" s="21"/>
    </row>
    <row r="31" spans="1:20" ht="22.5" x14ac:dyDescent="0.2">
      <c r="A31" s="186">
        <v>3</v>
      </c>
      <c r="B31" s="183"/>
      <c r="C31" s="164" t="s">
        <v>599</v>
      </c>
      <c r="D31" s="183" t="s">
        <v>64</v>
      </c>
      <c r="E31" s="187">
        <v>1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0" x14ac:dyDescent="0.2">
      <c r="A32" s="186">
        <v>4</v>
      </c>
      <c r="B32" s="183"/>
      <c r="C32" s="164" t="s">
        <v>600</v>
      </c>
      <c r="D32" s="183" t="s">
        <v>62</v>
      </c>
      <c r="E32" s="187">
        <v>38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0" ht="22.5" x14ac:dyDescent="0.2">
      <c r="A33" s="186">
        <v>5</v>
      </c>
      <c r="B33" s="183"/>
      <c r="C33" s="164" t="s">
        <v>601</v>
      </c>
      <c r="D33" s="183" t="s">
        <v>62</v>
      </c>
      <c r="E33" s="187">
        <v>50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0" x14ac:dyDescent="0.2">
      <c r="A34" s="186">
        <v>6</v>
      </c>
      <c r="B34" s="183"/>
      <c r="C34" s="164" t="s">
        <v>602</v>
      </c>
      <c r="D34" s="183" t="s">
        <v>62</v>
      </c>
      <c r="E34" s="187">
        <v>12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0" x14ac:dyDescent="0.2">
      <c r="A35" s="186">
        <v>7</v>
      </c>
      <c r="B35" s="183"/>
      <c r="C35" s="164" t="s">
        <v>603</v>
      </c>
      <c r="D35" s="183" t="s">
        <v>64</v>
      </c>
      <c r="E35" s="187">
        <v>6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0" x14ac:dyDescent="0.2">
      <c r="A36" s="186">
        <v>8</v>
      </c>
      <c r="B36" s="183"/>
      <c r="C36" s="164" t="s">
        <v>139</v>
      </c>
      <c r="D36" s="183" t="s">
        <v>64</v>
      </c>
      <c r="E36" s="187">
        <v>101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0" x14ac:dyDescent="0.2">
      <c r="A37" s="186">
        <v>9</v>
      </c>
      <c r="B37" s="183"/>
      <c r="C37" s="164" t="s">
        <v>604</v>
      </c>
      <c r="D37" s="183" t="s">
        <v>64</v>
      </c>
      <c r="E37" s="187">
        <v>1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T37" s="21"/>
    </row>
    <row r="38" spans="1:20" x14ac:dyDescent="0.2">
      <c r="A38" s="186">
        <v>10</v>
      </c>
      <c r="B38" s="183"/>
      <c r="C38" s="164" t="s">
        <v>605</v>
      </c>
      <c r="D38" s="183" t="s">
        <v>64</v>
      </c>
      <c r="E38" s="187">
        <v>2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0" x14ac:dyDescent="0.2">
      <c r="A39" s="186">
        <v>11</v>
      </c>
      <c r="B39" s="183"/>
      <c r="C39" s="164" t="s">
        <v>140</v>
      </c>
      <c r="D39" s="183" t="s">
        <v>64</v>
      </c>
      <c r="E39" s="187">
        <v>2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0" x14ac:dyDescent="0.2">
      <c r="A40" s="186">
        <v>12</v>
      </c>
      <c r="B40" s="183"/>
      <c r="C40" s="164" t="s">
        <v>606</v>
      </c>
      <c r="D40" s="183" t="s">
        <v>64</v>
      </c>
      <c r="E40" s="187">
        <v>1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0" ht="12" thickBot="1" x14ac:dyDescent="0.25">
      <c r="A41" s="186">
        <v>13</v>
      </c>
      <c r="B41" s="183"/>
      <c r="C41" s="164" t="s">
        <v>141</v>
      </c>
      <c r="D41" s="183" t="s">
        <v>68</v>
      </c>
      <c r="E41" s="187">
        <v>1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0" ht="12" customHeight="1" thickBot="1" x14ac:dyDescent="0.25">
      <c r="A42" s="317" t="s">
        <v>633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9"/>
      <c r="L42" s="58">
        <f>SUM(L14:L41)</f>
        <v>0</v>
      </c>
      <c r="M42" s="59">
        <f>SUM(M14:M41)</f>
        <v>0</v>
      </c>
      <c r="N42" s="59">
        <f>SUM(N14:N41)</f>
        <v>0</v>
      </c>
      <c r="O42" s="59">
        <f>SUM(O14:O41)</f>
        <v>0</v>
      </c>
      <c r="P42" s="60">
        <f>SUM(P14:P41)</f>
        <v>0</v>
      </c>
    </row>
    <row r="43" spans="1:20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20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20" x14ac:dyDescent="0.2">
      <c r="A45" s="1" t="s">
        <v>14</v>
      </c>
      <c r="B45" s="17"/>
      <c r="C45" s="316">
        <f>'Kops a'!C35:H35</f>
        <v>0</v>
      </c>
      <c r="D45" s="316"/>
      <c r="E45" s="316"/>
      <c r="F45" s="316"/>
      <c r="G45" s="316"/>
      <c r="H45" s="316"/>
      <c r="I45" s="17"/>
      <c r="J45" s="17"/>
      <c r="K45" s="17"/>
      <c r="L45" s="17"/>
      <c r="M45" s="17"/>
      <c r="N45" s="17"/>
      <c r="O45" s="17"/>
      <c r="P45" s="17"/>
    </row>
    <row r="46" spans="1:20" x14ac:dyDescent="0.2">
      <c r="A46" s="17"/>
      <c r="B46" s="17"/>
      <c r="C46" s="224" t="s">
        <v>15</v>
      </c>
      <c r="D46" s="224"/>
      <c r="E46" s="224"/>
      <c r="F46" s="224"/>
      <c r="G46" s="224"/>
      <c r="H46" s="224"/>
      <c r="I46" s="17"/>
      <c r="J46" s="17"/>
      <c r="K46" s="17"/>
      <c r="L46" s="17"/>
      <c r="M46" s="17"/>
      <c r="N46" s="17"/>
      <c r="O46" s="17"/>
      <c r="P46" s="17"/>
    </row>
    <row r="47" spans="1:20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 x14ac:dyDescent="0.2">
      <c r="A48" s="77" t="str">
        <f>'Kops a'!A38</f>
        <v>Tāme sastādīta</v>
      </c>
      <c r="B48" s="78"/>
      <c r="C48" s="78"/>
      <c r="D48" s="7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" t="s">
        <v>37</v>
      </c>
      <c r="B50" s="17"/>
      <c r="C50" s="316">
        <f>'Kops a'!C40:H40</f>
        <v>0</v>
      </c>
      <c r="D50" s="316"/>
      <c r="E50" s="316"/>
      <c r="F50" s="316"/>
      <c r="G50" s="316"/>
      <c r="H50" s="316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224" t="s">
        <v>15</v>
      </c>
      <c r="D51" s="224"/>
      <c r="E51" s="224"/>
      <c r="F51" s="224"/>
      <c r="G51" s="224"/>
      <c r="H51" s="224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77" t="s">
        <v>54</v>
      </c>
      <c r="B53" s="78"/>
      <c r="C53" s="81">
        <f>'Kops a'!C43</f>
        <v>0</v>
      </c>
      <c r="D53" s="45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</sheetData>
  <mergeCells count="22">
    <mergeCell ref="C51:H51"/>
    <mergeCell ref="C4:I4"/>
    <mergeCell ref="F12:K12"/>
    <mergeCell ref="A9:F9"/>
    <mergeCell ref="J9:M9"/>
    <mergeCell ref="D8:L8"/>
    <mergeCell ref="A42:K42"/>
    <mergeCell ref="C45:H45"/>
    <mergeCell ref="C46:H46"/>
    <mergeCell ref="C50:H5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E41">
    <cfRule type="cellIs" dxfId="20" priority="28" operator="equal">
      <formula>0</formula>
    </cfRule>
  </conditionalFormatting>
  <conditionalFormatting sqref="N9:O9 H14 K14:P14">
    <cfRule type="cellIs" dxfId="19" priority="27" operator="equal">
      <formula>0</formula>
    </cfRule>
  </conditionalFormatting>
  <conditionalFormatting sqref="A9:F9">
    <cfRule type="containsText" dxfId="18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" priority="24" operator="equal">
      <formula>0</formula>
    </cfRule>
  </conditionalFormatting>
  <conditionalFormatting sqref="O10">
    <cfRule type="cellIs" dxfId="16" priority="23" operator="equal">
      <formula>"20__. gada __. _________"</formula>
    </cfRule>
  </conditionalFormatting>
  <conditionalFormatting sqref="A42:K42">
    <cfRule type="containsText" dxfId="15" priority="22" operator="containsText" text="Tiešās izmaksas kopā, t. sk. darba devēja sociālais nodoklis __.__% ">
      <formula>NOT(ISERROR(SEARCH("Tiešās izmaksas kopā, t. sk. darba devēja sociālais nodoklis __.__% ",A42)))</formula>
    </cfRule>
  </conditionalFormatting>
  <conditionalFormatting sqref="L42:P42">
    <cfRule type="cellIs" dxfId="14" priority="17" operator="equal">
      <formula>0</formula>
    </cfRule>
  </conditionalFormatting>
  <conditionalFormatting sqref="C4:I4">
    <cfRule type="cellIs" dxfId="13" priority="16" operator="equal">
      <formula>0</formula>
    </cfRule>
  </conditionalFormatting>
  <conditionalFormatting sqref="D5:L8">
    <cfRule type="cellIs" dxfId="12" priority="13" operator="equal">
      <formula>0</formula>
    </cfRule>
  </conditionalFormatting>
  <conditionalFormatting sqref="A14:B14 D14:G14">
    <cfRule type="cellIs" dxfId="11" priority="12" operator="equal">
      <formula>0</formula>
    </cfRule>
  </conditionalFormatting>
  <conditionalFormatting sqref="C14">
    <cfRule type="cellIs" dxfId="10" priority="11" operator="equal">
      <formula>0</formula>
    </cfRule>
  </conditionalFormatting>
  <conditionalFormatting sqref="I14:J14">
    <cfRule type="cellIs" dxfId="9" priority="10" operator="equal">
      <formula>0</formula>
    </cfRule>
  </conditionalFormatting>
  <conditionalFormatting sqref="P10">
    <cfRule type="cellIs" dxfId="8" priority="9" operator="equal">
      <formula>"20__. gada __. _________"</formula>
    </cfRule>
  </conditionalFormatting>
  <conditionalFormatting sqref="C50:H50">
    <cfRule type="cellIs" dxfId="7" priority="6" operator="equal">
      <formula>0</formula>
    </cfRule>
  </conditionalFormatting>
  <conditionalFormatting sqref="C45:H45">
    <cfRule type="cellIs" dxfId="6" priority="5" operator="equal">
      <formula>0</formula>
    </cfRule>
  </conditionalFormatting>
  <conditionalFormatting sqref="C50:H50 C53 C45:H45">
    <cfRule type="cellIs" dxfId="5" priority="4" operator="equal">
      <formula>0</formula>
    </cfRule>
  </conditionalFormatting>
  <conditionalFormatting sqref="D1">
    <cfRule type="cellIs" dxfId="4" priority="3" operator="equal">
      <formula>0</formula>
    </cfRule>
  </conditionalFormatting>
  <conditionalFormatting sqref="I15:J41 F15:G41">
    <cfRule type="cellIs" dxfId="3" priority="2" operator="equal">
      <formula>0</formula>
    </cfRule>
  </conditionalFormatting>
  <conditionalFormatting sqref="K15:P41 H15:H41">
    <cfRule type="cellIs" dxfId="2" priority="1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5D7A31B-95E8-45F0-9D12-B108FC33E7AF}">
            <xm:f>NOT(ISERROR(SEARCH("Tāme sastādīta ____. gada ___. ______________",A48)))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  <x14:conditionalFormatting xmlns:xm="http://schemas.microsoft.com/office/excel/2006/main">
          <x14:cfRule type="containsText" priority="7" operator="containsText" id="{50CFFC24-35AC-49A6-927D-52D883159D51}">
            <xm:f>NOT(ISERROR(SEARCH("Sertifikāta Nr. _________________________________",A53)))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3"/>
  <sheetViews>
    <sheetView zoomScaleNormal="100" zoomScaleSheetLayoutView="100" workbookViewId="0">
      <selection activeCell="G28" sqref="G2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1.140625" style="1" customWidth="1"/>
    <col min="4" max="4" width="17.14062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226"/>
      <c r="H1" s="226"/>
      <c r="I1" s="226"/>
    </row>
    <row r="2" spans="1:9" x14ac:dyDescent="0.2">
      <c r="A2" s="232" t="s">
        <v>16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33" t="s">
        <v>17</v>
      </c>
      <c r="D4" s="233"/>
      <c r="E4" s="233"/>
      <c r="F4" s="233"/>
      <c r="G4" s="233"/>
      <c r="H4" s="233"/>
      <c r="I4" s="233"/>
    </row>
    <row r="5" spans="1:9" ht="11.25" customHeight="1" x14ac:dyDescent="0.2">
      <c r="A5" s="76"/>
      <c r="B5" s="76"/>
      <c r="C5" s="235" t="s">
        <v>52</v>
      </c>
      <c r="D5" s="235"/>
      <c r="E5" s="235"/>
      <c r="F5" s="235"/>
      <c r="G5" s="235"/>
      <c r="H5" s="235"/>
      <c r="I5" s="235"/>
    </row>
    <row r="6" spans="1:9" x14ac:dyDescent="0.2">
      <c r="A6" s="230" t="s">
        <v>18</v>
      </c>
      <c r="B6" s="230"/>
      <c r="C6" s="230"/>
      <c r="D6" s="234" t="str">
        <f>'Kopt a'!B13</f>
        <v>DAUDZDZĪVOKĻU DZĪVOJAMĀ ĒKA</v>
      </c>
      <c r="E6" s="234"/>
      <c r="F6" s="234"/>
      <c r="G6" s="234"/>
      <c r="H6" s="234"/>
      <c r="I6" s="234"/>
    </row>
    <row r="7" spans="1:9" x14ac:dyDescent="0.2">
      <c r="A7" s="230" t="s">
        <v>6</v>
      </c>
      <c r="B7" s="230"/>
      <c r="C7" s="230"/>
      <c r="D7" s="231" t="str">
        <f>'Kopt a'!B14</f>
        <v>ENERGOEFEKTIVITĀTES PAAUGSTINĀŠANA DAUDZDZĪVOKĻU DZĪVOJAMAI ĒKAI</v>
      </c>
      <c r="E7" s="231"/>
      <c r="F7" s="231"/>
      <c r="G7" s="231"/>
      <c r="H7" s="231"/>
      <c r="I7" s="231"/>
    </row>
    <row r="8" spans="1:9" x14ac:dyDescent="0.2">
      <c r="A8" s="240" t="s">
        <v>19</v>
      </c>
      <c r="B8" s="240"/>
      <c r="C8" s="240"/>
      <c r="D8" s="231" t="str">
        <f>'Kopt a'!B15</f>
        <v>Mātera iela 23/25, Jelgava, ēkas kad. apz. 0900 001 0126 001</v>
      </c>
      <c r="E8" s="231"/>
      <c r="F8" s="231"/>
      <c r="G8" s="231"/>
      <c r="H8" s="231"/>
      <c r="I8" s="231"/>
    </row>
    <row r="9" spans="1:9" x14ac:dyDescent="0.2">
      <c r="A9" s="240" t="s">
        <v>20</v>
      </c>
      <c r="B9" s="240"/>
      <c r="C9" s="240"/>
      <c r="D9" s="231">
        <f>'Kopt a'!B16</f>
        <v>0</v>
      </c>
      <c r="E9" s="231"/>
      <c r="F9" s="231"/>
      <c r="G9" s="231"/>
      <c r="H9" s="231"/>
      <c r="I9" s="231"/>
    </row>
    <row r="10" spans="1:9" x14ac:dyDescent="0.2">
      <c r="C10" s="4" t="s">
        <v>21</v>
      </c>
      <c r="D10" s="241">
        <f>E32</f>
        <v>0</v>
      </c>
      <c r="E10" s="241"/>
      <c r="F10" s="69"/>
      <c r="G10" s="69"/>
      <c r="H10" s="69"/>
      <c r="I10" s="69"/>
    </row>
    <row r="11" spans="1:9" x14ac:dyDescent="0.2">
      <c r="C11" s="4" t="s">
        <v>22</v>
      </c>
      <c r="D11" s="241">
        <f>I28</f>
        <v>0</v>
      </c>
      <c r="E11" s="241"/>
      <c r="F11" s="69"/>
      <c r="G11" s="69"/>
      <c r="H11" s="69"/>
      <c r="I11" s="69"/>
    </row>
    <row r="12" spans="1:9" ht="12" thickBot="1" x14ac:dyDescent="0.25">
      <c r="F12" s="18"/>
      <c r="G12" s="18"/>
      <c r="H12" s="18"/>
      <c r="I12" s="18"/>
    </row>
    <row r="13" spans="1:9" x14ac:dyDescent="0.2">
      <c r="A13" s="244" t="s">
        <v>23</v>
      </c>
      <c r="B13" s="246" t="s">
        <v>24</v>
      </c>
      <c r="C13" s="248" t="s">
        <v>25</v>
      </c>
      <c r="D13" s="249"/>
      <c r="E13" s="242" t="s">
        <v>26</v>
      </c>
      <c r="F13" s="236" t="s">
        <v>27</v>
      </c>
      <c r="G13" s="237"/>
      <c r="H13" s="237"/>
      <c r="I13" s="238" t="s">
        <v>28</v>
      </c>
    </row>
    <row r="14" spans="1:9" ht="23.25" thickBot="1" x14ac:dyDescent="0.25">
      <c r="A14" s="245"/>
      <c r="B14" s="247"/>
      <c r="C14" s="250"/>
      <c r="D14" s="251"/>
      <c r="E14" s="243"/>
      <c r="F14" s="19" t="s">
        <v>29</v>
      </c>
      <c r="G14" s="20" t="s">
        <v>30</v>
      </c>
      <c r="H14" s="20" t="s">
        <v>31</v>
      </c>
      <c r="I14" s="239"/>
    </row>
    <row r="15" spans="1:9" x14ac:dyDescent="0.2">
      <c r="A15" s="64">
        <f>IF(E15=0,0,IF(COUNTBLANK(E15)=1,0,COUNTA($E$15:E15)))</f>
        <v>0</v>
      </c>
      <c r="B15" s="24">
        <f>IF(A15=0,0,CONCATENATE("Lt-",A15))</f>
        <v>0</v>
      </c>
      <c r="C15" s="252" t="str">
        <f>'1a'!C2:I2</f>
        <v>BŪVLAUKUMA SAGATAVOŠANA UN UZTURĒŠANA</v>
      </c>
      <c r="D15" s="253"/>
      <c r="E15" s="54">
        <f>'1a'!P38</f>
        <v>0</v>
      </c>
      <c r="F15" s="49">
        <f>'1a'!M38</f>
        <v>0</v>
      </c>
      <c r="G15" s="50">
        <f>'1a'!N38</f>
        <v>0</v>
      </c>
      <c r="H15" s="50">
        <f>'1a'!O38</f>
        <v>0</v>
      </c>
      <c r="I15" s="51">
        <f>'1a'!L38</f>
        <v>0</v>
      </c>
    </row>
    <row r="16" spans="1:9" x14ac:dyDescent="0.2">
      <c r="A16" s="65">
        <f>IF(E16=0,0,IF(COUNTBLANK(E16)=1,0,COUNTA($E$15:E16)))</f>
        <v>0</v>
      </c>
      <c r="B16" s="25">
        <f>IF(A16=0,0,CONCATENATE("Lt-",A16))</f>
        <v>0</v>
      </c>
      <c r="C16" s="254" t="str">
        <f>'2a'!C2:I2</f>
        <v>DEMONTĀŽAS DARBI</v>
      </c>
      <c r="D16" s="255"/>
      <c r="E16" s="55">
        <f>'2a'!P94</f>
        <v>0</v>
      </c>
      <c r="F16" s="44">
        <f>'2a'!M94</f>
        <v>0</v>
      </c>
      <c r="G16" s="52">
        <f>'2a'!N94</f>
        <v>0</v>
      </c>
      <c r="H16" s="52">
        <f>'2a'!O94</f>
        <v>0</v>
      </c>
      <c r="I16" s="53">
        <f>'2a'!L94</f>
        <v>0</v>
      </c>
    </row>
    <row r="17" spans="1:9" x14ac:dyDescent="0.2">
      <c r="A17" s="65">
        <f>IF(E17=0,0,IF(COUNTBLANK(E17)=1,0,COUNTA($E$15:E17)))</f>
        <v>0</v>
      </c>
      <c r="B17" s="25">
        <f t="shared" ref="B17:B27" si="0">IF(A17=0,0,CONCATENATE("Lt-",A17))</f>
        <v>0</v>
      </c>
      <c r="C17" s="254" t="str">
        <f>'3a'!C2:I2</f>
        <v>PAGRABA STĀVA SILTINĀŠANAS DARBI</v>
      </c>
      <c r="D17" s="255"/>
      <c r="E17" s="56">
        <f>'3a'!P47</f>
        <v>0</v>
      </c>
      <c r="F17" s="44">
        <f>'3a'!M47</f>
        <v>0</v>
      </c>
      <c r="G17" s="52">
        <f>'3a'!N47</f>
        <v>0</v>
      </c>
      <c r="H17" s="52">
        <f>'3a'!O47</f>
        <v>0</v>
      </c>
      <c r="I17" s="53">
        <f>'3a'!L47</f>
        <v>0</v>
      </c>
    </row>
    <row r="18" spans="1:9" ht="11.25" customHeight="1" x14ac:dyDescent="0.2">
      <c r="A18" s="65">
        <f>IF(E18=0,0,IF(COUNTBLANK(E18)=1,0,COUNTA($E$15:E18)))</f>
        <v>0</v>
      </c>
      <c r="B18" s="25">
        <f t="shared" si="0"/>
        <v>0</v>
      </c>
      <c r="C18" s="254" t="str">
        <f>'4a'!C2:I2</f>
        <v>LOGI UN DURVIS</v>
      </c>
      <c r="D18" s="255"/>
      <c r="E18" s="56">
        <f>'4a'!P44</f>
        <v>0</v>
      </c>
      <c r="F18" s="44">
        <f>'4a'!M44</f>
        <v>0</v>
      </c>
      <c r="G18" s="52">
        <f>'4a'!N44</f>
        <v>0</v>
      </c>
      <c r="H18" s="52">
        <f>'4a'!O44</f>
        <v>0</v>
      </c>
      <c r="I18" s="53">
        <f>'4a'!L44</f>
        <v>0</v>
      </c>
    </row>
    <row r="19" spans="1:9" x14ac:dyDescent="0.2">
      <c r="A19" s="65">
        <f>IF(E19=0,0,IF(COUNTBLANK(E19)=1,0,COUNTA($E$15:E19)))</f>
        <v>0</v>
      </c>
      <c r="B19" s="25">
        <f t="shared" si="0"/>
        <v>0</v>
      </c>
      <c r="C19" s="254" t="str">
        <f>'5a'!C2:I2</f>
        <v>FASĀDES APDARE</v>
      </c>
      <c r="D19" s="255"/>
      <c r="E19" s="56">
        <f>'5a'!P268</f>
        <v>0</v>
      </c>
      <c r="F19" s="44">
        <f>'5a'!M268</f>
        <v>0</v>
      </c>
      <c r="G19" s="52">
        <f>'5a'!N268</f>
        <v>0</v>
      </c>
      <c r="H19" s="52">
        <f>'5a'!O268</f>
        <v>0</v>
      </c>
      <c r="I19" s="53">
        <f>'5a'!L268</f>
        <v>0</v>
      </c>
    </row>
    <row r="20" spans="1:9" x14ac:dyDescent="0.2">
      <c r="A20" s="65">
        <f>IF(E20=0,0,IF(COUNTBLANK(E20)=1,0,COUNTA($E$15:E20)))</f>
        <v>0</v>
      </c>
      <c r="B20" s="25">
        <f t="shared" si="0"/>
        <v>0</v>
      </c>
      <c r="C20" s="254" t="str">
        <f>'6a'!C2:I2</f>
        <v>COKOLA APDARE</v>
      </c>
      <c r="D20" s="255"/>
      <c r="E20" s="56">
        <f>'6a'!P106</f>
        <v>0</v>
      </c>
      <c r="F20" s="44">
        <f>'6a'!M106</f>
        <v>0</v>
      </c>
      <c r="G20" s="52">
        <f>'6a'!N106</f>
        <v>0</v>
      </c>
      <c r="H20" s="52">
        <f>'6a'!O106</f>
        <v>0</v>
      </c>
      <c r="I20" s="53">
        <f>'6a'!L106</f>
        <v>0</v>
      </c>
    </row>
    <row r="21" spans="1:9" x14ac:dyDescent="0.2">
      <c r="A21" s="65">
        <f>IF(E21=0,0,IF(COUNTBLANK(E21)=1,0,COUNTA($E$15:E21)))</f>
        <v>0</v>
      </c>
      <c r="B21" s="25">
        <f t="shared" si="0"/>
        <v>0</v>
      </c>
      <c r="C21" s="254" t="str">
        <f>'7a'!C2:I2</f>
        <v>JUMTA REMONTS</v>
      </c>
      <c r="D21" s="255"/>
      <c r="E21" s="56">
        <f>'7a'!P123</f>
        <v>0</v>
      </c>
      <c r="F21" s="44">
        <f>'7a'!M123</f>
        <v>0</v>
      </c>
      <c r="G21" s="52">
        <f>'7a'!N123</f>
        <v>0</v>
      </c>
      <c r="H21" s="52">
        <f>'7a'!O123</f>
        <v>0</v>
      </c>
      <c r="I21" s="53">
        <f>'7a'!L123</f>
        <v>0</v>
      </c>
    </row>
    <row r="22" spans="1:9" x14ac:dyDescent="0.2">
      <c r="A22" s="65">
        <f>IF(E22=0,0,IF(COUNTBLANK(E22)=1,0,COUNTA($E$15:E22)))</f>
        <v>0</v>
      </c>
      <c r="B22" s="25">
        <f t="shared" si="0"/>
        <v>0</v>
      </c>
      <c r="C22" s="256" t="str">
        <f>'8a'!C2:I2</f>
        <v>APDARES DARBI</v>
      </c>
      <c r="D22" s="257"/>
      <c r="E22" s="95">
        <f>'8a'!P58</f>
        <v>0</v>
      </c>
      <c r="F22" s="44">
        <f>'8a'!M58</f>
        <v>0</v>
      </c>
      <c r="G22" s="52">
        <f>'8a'!N58</f>
        <v>0</v>
      </c>
      <c r="H22" s="52">
        <f>'8a'!O58</f>
        <v>0</v>
      </c>
      <c r="I22" s="53">
        <f>'8a'!L58</f>
        <v>0</v>
      </c>
    </row>
    <row r="23" spans="1:9" x14ac:dyDescent="0.2">
      <c r="A23" s="65">
        <f>IF(E23=0,0,IF(COUNTBLANK(E23)=1,0,COUNTA($E$15:E23)))</f>
        <v>0</v>
      </c>
      <c r="B23" s="25">
        <f t="shared" ref="B23" si="1">IF(A23=0,0,CONCATENATE("Lt-",A23))</f>
        <v>0</v>
      </c>
      <c r="C23" s="254" t="str">
        <f>'9a'!C2:I2</f>
        <v>BĒNIŅU SILTINĀŠANA</v>
      </c>
      <c r="D23" s="255"/>
      <c r="E23" s="56">
        <f>'9a'!P49</f>
        <v>0</v>
      </c>
      <c r="F23" s="44">
        <f>'9a'!M49</f>
        <v>0</v>
      </c>
      <c r="G23" s="52">
        <f>'8a'!N49</f>
        <v>0</v>
      </c>
      <c r="H23" s="52">
        <f>'9a'!O49</f>
        <v>0</v>
      </c>
      <c r="I23" s="53">
        <f>'9a'!L49</f>
        <v>0</v>
      </c>
    </row>
    <row r="24" spans="1:9" x14ac:dyDescent="0.2">
      <c r="A24" s="65">
        <f>IF(E24=0,0,IF(COUNTBLANK(E24)=1,0,COUNTA($E$15:E24)))</f>
        <v>0</v>
      </c>
      <c r="B24" s="25">
        <f t="shared" si="0"/>
        <v>0</v>
      </c>
      <c r="C24" s="254" t="str">
        <f>'10a'!C2:I2</f>
        <v>LABIEKARTOŠANAS DARBI</v>
      </c>
      <c r="D24" s="255"/>
      <c r="E24" s="56">
        <f>'10a'!P34</f>
        <v>0</v>
      </c>
      <c r="F24" s="44">
        <f>'10a'!M34</f>
        <v>0</v>
      </c>
      <c r="G24" s="52">
        <f>'10a'!N34</f>
        <v>0</v>
      </c>
      <c r="H24" s="52">
        <f>'10a'!O34</f>
        <v>0</v>
      </c>
      <c r="I24" s="53">
        <f>'10a'!L34</f>
        <v>0</v>
      </c>
    </row>
    <row r="25" spans="1:9" x14ac:dyDescent="0.2">
      <c r="A25" s="65">
        <f>IF(E25=0,0,IF(COUNTBLANK(E25)=1,0,COUNTA($E$15:E25)))</f>
        <v>0</v>
      </c>
      <c r="B25" s="25">
        <f t="shared" si="0"/>
        <v>0</v>
      </c>
      <c r="C25" s="254" t="str">
        <f>'11a'!C2:I2</f>
        <v>APKURE</v>
      </c>
      <c r="D25" s="255"/>
      <c r="E25" s="56">
        <f>'11a'!P103</f>
        <v>0</v>
      </c>
      <c r="F25" s="44">
        <f>'11a'!M103</f>
        <v>0</v>
      </c>
      <c r="G25" s="52">
        <f>'11a'!N103</f>
        <v>0</v>
      </c>
      <c r="H25" s="52">
        <f>'11a'!O103</f>
        <v>0</v>
      </c>
      <c r="I25" s="53">
        <f>'11a'!L103</f>
        <v>0</v>
      </c>
    </row>
    <row r="26" spans="1:9" ht="11.25" customHeight="1" x14ac:dyDescent="0.2">
      <c r="A26" s="65">
        <f>IF(E26=0,0,IF(COUNTBLANK(E26)=1,0,COUNTA($E$15:E26)))</f>
        <v>0</v>
      </c>
      <c r="B26" s="25">
        <f t="shared" si="0"/>
        <v>0</v>
      </c>
      <c r="C26" s="254" t="str">
        <f>'12a'!C2:I2</f>
        <v>ŪDENSVADS UN KANALIZĀCIJA</v>
      </c>
      <c r="D26" s="255"/>
      <c r="E26" s="56">
        <f>'12a'!P99</f>
        <v>0</v>
      </c>
      <c r="F26" s="44">
        <f>'12a'!M99</f>
        <v>0</v>
      </c>
      <c r="G26" s="52">
        <f>'12a'!N99</f>
        <v>0</v>
      </c>
      <c r="H26" s="52">
        <f>'12a'!O99</f>
        <v>0</v>
      </c>
      <c r="I26" s="53">
        <f>'12a'!L99</f>
        <v>0</v>
      </c>
    </row>
    <row r="27" spans="1:9" ht="12" thickBot="1" x14ac:dyDescent="0.25">
      <c r="A27" s="65">
        <f>IF(E27=0,0,IF(COUNTBLANK(E27)=1,0,COUNTA($E$15:E27)))</f>
        <v>0</v>
      </c>
      <c r="B27" s="25">
        <f t="shared" si="0"/>
        <v>0</v>
      </c>
      <c r="C27" s="254" t="str">
        <f>'13a'!C2:I2</f>
        <v>ZIBENSAIZSARDZĪBA</v>
      </c>
      <c r="D27" s="255"/>
      <c r="E27" s="56">
        <f>'13a'!P42</f>
        <v>0</v>
      </c>
      <c r="F27" s="44">
        <f>'13a'!M42</f>
        <v>0</v>
      </c>
      <c r="G27" s="52">
        <f>'13a'!N42</f>
        <v>0</v>
      </c>
      <c r="H27" s="52">
        <f>'13a'!O42</f>
        <v>0</v>
      </c>
      <c r="I27" s="53">
        <f>'13a'!L42</f>
        <v>0</v>
      </c>
    </row>
    <row r="28" spans="1:9" ht="12" thickBot="1" x14ac:dyDescent="0.25">
      <c r="A28" s="258" t="s">
        <v>32</v>
      </c>
      <c r="B28" s="259"/>
      <c r="C28" s="259"/>
      <c r="D28" s="259"/>
      <c r="E28" s="39">
        <f>SUM(E15:E27)</f>
        <v>0</v>
      </c>
      <c r="F28" s="38">
        <f>SUM(F15:F27)</f>
        <v>0</v>
      </c>
      <c r="G28" s="38">
        <f>SUM(G15:G27)</f>
        <v>0</v>
      </c>
      <c r="H28" s="38">
        <f>SUM(H15:H27)</f>
        <v>0</v>
      </c>
      <c r="I28" s="39">
        <f>SUM(I15:I27)</f>
        <v>0</v>
      </c>
    </row>
    <row r="29" spans="1:9" x14ac:dyDescent="0.2">
      <c r="A29" s="260" t="s">
        <v>33</v>
      </c>
      <c r="B29" s="261"/>
      <c r="C29" s="262"/>
      <c r="D29" s="61"/>
      <c r="E29" s="40">
        <f>ROUND(E28*$D29,2)</f>
        <v>0</v>
      </c>
      <c r="F29" s="41"/>
      <c r="G29" s="41"/>
      <c r="H29" s="41"/>
      <c r="I29" s="41"/>
    </row>
    <row r="30" spans="1:9" x14ac:dyDescent="0.2">
      <c r="A30" s="263" t="s">
        <v>34</v>
      </c>
      <c r="B30" s="264"/>
      <c r="C30" s="265"/>
      <c r="D30" s="62"/>
      <c r="E30" s="42">
        <f>ROUND(E29*$D30,2)</f>
        <v>0</v>
      </c>
      <c r="F30" s="41"/>
      <c r="G30" s="41"/>
      <c r="H30" s="41"/>
      <c r="I30" s="41"/>
    </row>
    <row r="31" spans="1:9" x14ac:dyDescent="0.2">
      <c r="A31" s="266" t="s">
        <v>35</v>
      </c>
      <c r="B31" s="267"/>
      <c r="C31" s="268"/>
      <c r="D31" s="63"/>
      <c r="E31" s="42">
        <f>ROUND(E28*$D31,2)</f>
        <v>0</v>
      </c>
      <c r="F31" s="41"/>
      <c r="G31" s="41"/>
      <c r="H31" s="41"/>
      <c r="I31" s="41"/>
    </row>
    <row r="32" spans="1:9" ht="12" thickBot="1" x14ac:dyDescent="0.25">
      <c r="A32" s="269" t="s">
        <v>36</v>
      </c>
      <c r="B32" s="270"/>
      <c r="C32" s="271"/>
      <c r="D32" s="22"/>
      <c r="E32" s="43">
        <f>SUM(E28:E31)-E30</f>
        <v>0</v>
      </c>
      <c r="F32" s="41"/>
      <c r="G32" s="41"/>
      <c r="H32" s="41"/>
      <c r="I32" s="41"/>
    </row>
    <row r="33" spans="1:8" x14ac:dyDescent="0.2">
      <c r="G33" s="21"/>
    </row>
    <row r="35" spans="1:8" ht="11.25" customHeight="1" x14ac:dyDescent="0.2">
      <c r="A35" s="1" t="s">
        <v>14</v>
      </c>
      <c r="B35" s="17"/>
      <c r="C35" s="229"/>
      <c r="D35" s="229"/>
      <c r="E35" s="229"/>
      <c r="F35" s="229"/>
      <c r="G35" s="229"/>
      <c r="H35" s="229"/>
    </row>
    <row r="36" spans="1:8" x14ac:dyDescent="0.2">
      <c r="A36" s="17"/>
      <c r="B36" s="17"/>
      <c r="C36" s="224" t="s">
        <v>15</v>
      </c>
      <c r="D36" s="224"/>
      <c r="E36" s="224"/>
      <c r="F36" s="224"/>
      <c r="G36" s="224"/>
      <c r="H36" s="224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77" t="str">
        <f>'Kopt a'!A36</f>
        <v>Tāme sastādīta</v>
      </c>
      <c r="B38" s="78"/>
      <c r="C38" s="78"/>
      <c r="D38" s="78"/>
      <c r="F38" s="17"/>
      <c r="G38" s="17"/>
      <c r="H38" s="17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1" t="s">
        <v>37</v>
      </c>
      <c r="B40" s="17"/>
      <c r="C40" s="229"/>
      <c r="D40" s="229"/>
      <c r="E40" s="229"/>
      <c r="F40" s="229"/>
      <c r="G40" s="229"/>
      <c r="H40" s="229"/>
    </row>
    <row r="41" spans="1:8" x14ac:dyDescent="0.2">
      <c r="A41" s="17"/>
      <c r="B41" s="17"/>
      <c r="C41" s="224" t="s">
        <v>15</v>
      </c>
      <c r="D41" s="224"/>
      <c r="E41" s="224"/>
      <c r="F41" s="224"/>
      <c r="G41" s="224"/>
      <c r="H41" s="224"/>
    </row>
    <row r="42" spans="1:8" x14ac:dyDescent="0.2">
      <c r="A42" s="17"/>
      <c r="B42" s="17"/>
      <c r="C42" s="17"/>
      <c r="D42" s="17"/>
      <c r="E42" s="17"/>
      <c r="F42" s="17"/>
      <c r="G42" s="17"/>
      <c r="H42" s="17"/>
    </row>
    <row r="43" spans="1:8" x14ac:dyDescent="0.2">
      <c r="A43" s="77" t="s">
        <v>53</v>
      </c>
      <c r="B43" s="78"/>
      <c r="C43" s="82"/>
      <c r="D43" s="78"/>
      <c r="F43" s="17"/>
      <c r="G43" s="17"/>
      <c r="H43" s="17"/>
    </row>
    <row r="53" spans="5:9" x14ac:dyDescent="0.2">
      <c r="E53" s="21"/>
      <c r="F53" s="21"/>
      <c r="G53" s="21"/>
      <c r="H53" s="21"/>
      <c r="I53" s="21"/>
    </row>
  </sheetData>
  <mergeCells count="42">
    <mergeCell ref="C35:H35"/>
    <mergeCell ref="C36:H36"/>
    <mergeCell ref="C40:H40"/>
    <mergeCell ref="C41:H41"/>
    <mergeCell ref="A28:D28"/>
    <mergeCell ref="A29:C29"/>
    <mergeCell ref="A30:C30"/>
    <mergeCell ref="A31:C31"/>
    <mergeCell ref="A32:C32"/>
    <mergeCell ref="C15:D15"/>
    <mergeCell ref="C16:D16"/>
    <mergeCell ref="C17:D17"/>
    <mergeCell ref="C18:D18"/>
    <mergeCell ref="C27:D27"/>
    <mergeCell ref="C20:D20"/>
    <mergeCell ref="C19:D19"/>
    <mergeCell ref="C21:D21"/>
    <mergeCell ref="C22:D22"/>
    <mergeCell ref="C24:D24"/>
    <mergeCell ref="C25:D25"/>
    <mergeCell ref="C26:D26"/>
    <mergeCell ref="C23:D23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8:I28">
    <cfRule type="cellIs" dxfId="357" priority="20" operator="equal">
      <formula>0</formula>
    </cfRule>
  </conditionalFormatting>
  <conditionalFormatting sqref="D10:E11">
    <cfRule type="cellIs" dxfId="356" priority="19" operator="equal">
      <formula>0</formula>
    </cfRule>
  </conditionalFormatting>
  <conditionalFormatting sqref="E15 C15:D22 E29:E32 C24:D27 I15:I27">
    <cfRule type="cellIs" dxfId="355" priority="17" operator="equal">
      <formula>0</formula>
    </cfRule>
  </conditionalFormatting>
  <conditionalFormatting sqref="D29:D31">
    <cfRule type="cellIs" dxfId="354" priority="15" operator="equal">
      <formula>0</formula>
    </cfRule>
  </conditionalFormatting>
  <conditionalFormatting sqref="C40:H40">
    <cfRule type="cellIs" dxfId="353" priority="12" operator="equal">
      <formula>0</formula>
    </cfRule>
  </conditionalFormatting>
  <conditionalFormatting sqref="C35:H35">
    <cfRule type="cellIs" dxfId="352" priority="11" operator="equal">
      <formula>0</formula>
    </cfRule>
  </conditionalFormatting>
  <conditionalFormatting sqref="E15:E27">
    <cfRule type="cellIs" dxfId="351" priority="9" operator="equal">
      <formula>0</formula>
    </cfRule>
  </conditionalFormatting>
  <conditionalFormatting sqref="F15:I27">
    <cfRule type="cellIs" dxfId="350" priority="8" operator="equal">
      <formula>0</formula>
    </cfRule>
  </conditionalFormatting>
  <conditionalFormatting sqref="D6:I9">
    <cfRule type="cellIs" dxfId="349" priority="7" operator="equal">
      <formula>0</formula>
    </cfRule>
  </conditionalFormatting>
  <conditionalFormatting sqref="C43">
    <cfRule type="cellIs" dxfId="348" priority="5" operator="equal">
      <formula>0</formula>
    </cfRule>
  </conditionalFormatting>
  <conditionalFormatting sqref="B15:B27">
    <cfRule type="cellIs" dxfId="347" priority="4" operator="equal">
      <formula>0</formula>
    </cfRule>
  </conditionalFormatting>
  <conditionalFormatting sqref="A15:A27">
    <cfRule type="cellIs" dxfId="346" priority="2" operator="equal">
      <formula>0</formula>
    </cfRule>
  </conditionalFormatting>
  <conditionalFormatting sqref="C23:D23">
    <cfRule type="cellIs" dxfId="345" priority="1" operator="equal">
      <formula>0</formula>
    </cfRule>
  </conditionalFormatting>
  <pageMargins left="0.7" right="0.7" top="0.75" bottom="0.75" header="0.3" footer="0.3"/>
  <pageSetup paperSize="9" scale="9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12AB918F-DA10-40D3-98FE-0DAD77BA765F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10" operator="containsText" id="{B0E18B02-73ED-406C-A15F-5DAFFA939ECE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T50"/>
  <sheetViews>
    <sheetView tabSelected="1" zoomScaleNormal="100" zoomScaleSheetLayoutView="100" workbookViewId="0">
      <selection activeCell="S13" sqref="S13"/>
    </sheetView>
  </sheetViews>
  <sheetFormatPr defaultRowHeight="11.25" x14ac:dyDescent="0.2"/>
  <cols>
    <col min="1" max="1" width="4.5703125" style="121" customWidth="1"/>
    <col min="2" max="2" width="9.42578125" style="121" bestFit="1" customWidth="1"/>
    <col min="3" max="3" width="38.42578125" style="121" customWidth="1"/>
    <col min="4" max="4" width="7.140625" style="121" customWidth="1"/>
    <col min="5" max="5" width="8.7109375" style="121" customWidth="1"/>
    <col min="6" max="6" width="4" style="121" bestFit="1" customWidth="1"/>
    <col min="7" max="8" width="4.85546875" style="121" bestFit="1" customWidth="1"/>
    <col min="9" max="9" width="5.7109375" style="121" bestFit="1" customWidth="1"/>
    <col min="10" max="10" width="7.85546875" style="121" bestFit="1" customWidth="1"/>
    <col min="11" max="11" width="7.7109375" style="121" customWidth="1"/>
    <col min="12" max="12" width="5.7109375" style="121" bestFit="1" customWidth="1"/>
    <col min="13" max="13" width="7.42578125" style="121" bestFit="1" customWidth="1"/>
    <col min="14" max="14" width="6.5703125" style="121" bestFit="1" customWidth="1"/>
    <col min="15" max="15" width="7.42578125" style="121" bestFit="1" customWidth="1"/>
    <col min="16" max="16" width="9" style="121" customWidth="1"/>
    <col min="17" max="20" width="9.140625" style="124"/>
    <col min="21" max="16384" width="9.140625" style="121"/>
  </cols>
  <sheetData>
    <row r="1" spans="1:18" x14ac:dyDescent="0.2">
      <c r="A1" s="118"/>
      <c r="B1" s="118"/>
      <c r="C1" s="119" t="s">
        <v>38</v>
      </c>
      <c r="D1" s="120">
        <f>'Kops a'!A15</f>
        <v>0</v>
      </c>
      <c r="E1" s="118"/>
      <c r="F1" s="118"/>
      <c r="G1" s="118"/>
      <c r="H1" s="118"/>
      <c r="I1" s="118"/>
      <c r="J1" s="118"/>
      <c r="N1" s="122"/>
      <c r="O1" s="119"/>
      <c r="P1" s="123"/>
    </row>
    <row r="2" spans="1:18" x14ac:dyDescent="0.2">
      <c r="A2" s="125"/>
      <c r="B2" s="125"/>
      <c r="C2" s="272" t="s">
        <v>58</v>
      </c>
      <c r="D2" s="272"/>
      <c r="E2" s="272"/>
      <c r="F2" s="272"/>
      <c r="G2" s="272"/>
      <c r="H2" s="272"/>
      <c r="I2" s="272"/>
      <c r="J2" s="125"/>
    </row>
    <row r="3" spans="1:18" x14ac:dyDescent="0.2">
      <c r="A3" s="126"/>
      <c r="B3" s="126"/>
      <c r="C3" s="273" t="s">
        <v>17</v>
      </c>
      <c r="D3" s="273"/>
      <c r="E3" s="273"/>
      <c r="F3" s="273"/>
      <c r="G3" s="273"/>
      <c r="H3" s="273"/>
      <c r="I3" s="273"/>
      <c r="J3" s="126"/>
    </row>
    <row r="4" spans="1:18" x14ac:dyDescent="0.2">
      <c r="A4" s="126"/>
      <c r="B4" s="126"/>
      <c r="C4" s="274" t="s">
        <v>52</v>
      </c>
      <c r="D4" s="274"/>
      <c r="E4" s="274"/>
      <c r="F4" s="274"/>
      <c r="G4" s="274"/>
      <c r="H4" s="274"/>
      <c r="I4" s="274"/>
      <c r="J4" s="126"/>
    </row>
    <row r="5" spans="1:18" ht="11.25" customHeight="1" x14ac:dyDescent="0.2">
      <c r="A5" s="118"/>
      <c r="B5" s="118"/>
      <c r="C5" s="119" t="s">
        <v>5</v>
      </c>
      <c r="D5" s="288" t="str">
        <f>'Kops a'!D6</f>
        <v>DAUDZDZĪVOKĻU DZĪVOJAMĀ ĒKA</v>
      </c>
      <c r="E5" s="288"/>
      <c r="F5" s="288"/>
      <c r="G5" s="288"/>
      <c r="H5" s="288"/>
      <c r="I5" s="288"/>
      <c r="J5" s="288"/>
      <c r="K5" s="288"/>
      <c r="L5" s="288"/>
      <c r="M5" s="127"/>
      <c r="N5" s="127"/>
      <c r="O5" s="127"/>
      <c r="P5" s="127"/>
    </row>
    <row r="6" spans="1:18" x14ac:dyDescent="0.2">
      <c r="A6" s="118"/>
      <c r="B6" s="118"/>
      <c r="C6" s="119" t="s">
        <v>6</v>
      </c>
      <c r="D6" s="288" t="str">
        <f>'Kops a'!D7</f>
        <v>ENERGOEFEKTIVITĀTES PAAUGSTINĀŠANA DAUDZDZĪVOKĻU DZĪVOJAMAI ĒKAI</v>
      </c>
      <c r="E6" s="288"/>
      <c r="F6" s="288"/>
      <c r="G6" s="288"/>
      <c r="H6" s="288"/>
      <c r="I6" s="288"/>
      <c r="J6" s="288"/>
      <c r="K6" s="288"/>
      <c r="L6" s="288"/>
      <c r="M6" s="127"/>
      <c r="N6" s="127"/>
      <c r="O6" s="127"/>
      <c r="P6" s="127"/>
    </row>
    <row r="7" spans="1:18" x14ac:dyDescent="0.2">
      <c r="A7" s="118"/>
      <c r="B7" s="118"/>
      <c r="C7" s="119" t="s">
        <v>7</v>
      </c>
      <c r="D7" s="288" t="str">
        <f>'Kops a'!D8</f>
        <v>Mātera iela 23/25, Jelgava, ēkas kad. apz. 0900 001 0126 001</v>
      </c>
      <c r="E7" s="288"/>
      <c r="F7" s="288"/>
      <c r="G7" s="288"/>
      <c r="H7" s="288"/>
      <c r="I7" s="288"/>
      <c r="J7" s="288"/>
      <c r="K7" s="288"/>
      <c r="L7" s="288"/>
      <c r="M7" s="127"/>
      <c r="N7" s="127"/>
      <c r="O7" s="127"/>
      <c r="P7" s="127"/>
    </row>
    <row r="8" spans="1:18" x14ac:dyDescent="0.2">
      <c r="A8" s="118"/>
      <c r="B8" s="118"/>
      <c r="C8" s="128" t="s">
        <v>20</v>
      </c>
      <c r="D8" s="288">
        <f>'Kops a'!D9</f>
        <v>0</v>
      </c>
      <c r="E8" s="288"/>
      <c r="F8" s="288"/>
      <c r="G8" s="288"/>
      <c r="H8" s="288"/>
      <c r="I8" s="288"/>
      <c r="J8" s="288"/>
      <c r="K8" s="288"/>
      <c r="L8" s="288"/>
      <c r="M8" s="127"/>
      <c r="N8" s="127"/>
      <c r="O8" s="127"/>
      <c r="P8" s="127"/>
    </row>
    <row r="9" spans="1:18" ht="11.25" customHeight="1" x14ac:dyDescent="0.2">
      <c r="A9" s="275" t="s">
        <v>634</v>
      </c>
      <c r="B9" s="275"/>
      <c r="C9" s="275"/>
      <c r="D9" s="275"/>
      <c r="E9" s="275"/>
      <c r="F9" s="275"/>
      <c r="G9" s="129"/>
      <c r="H9" s="129"/>
      <c r="I9" s="129"/>
      <c r="J9" s="279" t="s">
        <v>39</v>
      </c>
      <c r="K9" s="279"/>
      <c r="L9" s="279"/>
      <c r="M9" s="279"/>
      <c r="N9" s="287">
        <f>P38</f>
        <v>0</v>
      </c>
      <c r="O9" s="287"/>
      <c r="P9" s="129"/>
    </row>
    <row r="10" spans="1:18" x14ac:dyDescent="0.2">
      <c r="A10" s="130"/>
      <c r="B10" s="131"/>
      <c r="C10" s="128"/>
      <c r="D10" s="118"/>
      <c r="E10" s="118"/>
      <c r="F10" s="118"/>
      <c r="G10" s="118"/>
      <c r="H10" s="118"/>
      <c r="I10" s="118"/>
      <c r="J10" s="118"/>
      <c r="K10" s="118"/>
      <c r="L10" s="125"/>
      <c r="M10" s="125"/>
      <c r="O10" s="132"/>
      <c r="P10" s="133" t="str">
        <f>A44</f>
        <v>Tāme sastādīta</v>
      </c>
    </row>
    <row r="11" spans="1:18" ht="12" thickBot="1" x14ac:dyDescent="0.25">
      <c r="A11" s="130"/>
      <c r="B11" s="131"/>
      <c r="C11" s="128"/>
      <c r="D11" s="118"/>
      <c r="E11" s="118"/>
      <c r="F11" s="118"/>
      <c r="G11" s="118"/>
      <c r="H11" s="118"/>
      <c r="I11" s="118"/>
      <c r="J11" s="118"/>
      <c r="K11" s="118"/>
      <c r="L11" s="134"/>
      <c r="M11" s="134"/>
      <c r="N11" s="135"/>
      <c r="O11" s="122"/>
      <c r="P11" s="118"/>
    </row>
    <row r="12" spans="1:18" x14ac:dyDescent="0.2">
      <c r="A12" s="280" t="s">
        <v>23</v>
      </c>
      <c r="B12" s="282" t="s">
        <v>40</v>
      </c>
      <c r="C12" s="277" t="s">
        <v>41</v>
      </c>
      <c r="D12" s="285" t="s">
        <v>42</v>
      </c>
      <c r="E12" s="289" t="s">
        <v>43</v>
      </c>
      <c r="F12" s="276" t="s">
        <v>44</v>
      </c>
      <c r="G12" s="277"/>
      <c r="H12" s="277"/>
      <c r="I12" s="277"/>
      <c r="J12" s="277"/>
      <c r="K12" s="278"/>
      <c r="L12" s="276" t="s">
        <v>45</v>
      </c>
      <c r="M12" s="277"/>
      <c r="N12" s="277"/>
      <c r="O12" s="277"/>
      <c r="P12" s="278"/>
    </row>
    <row r="13" spans="1:18" ht="126.75" customHeight="1" thickBot="1" x14ac:dyDescent="0.25">
      <c r="A13" s="281"/>
      <c r="B13" s="283"/>
      <c r="C13" s="284"/>
      <c r="D13" s="286"/>
      <c r="E13" s="290"/>
      <c r="F13" s="136" t="s">
        <v>46</v>
      </c>
      <c r="G13" s="137" t="s">
        <v>47</v>
      </c>
      <c r="H13" s="137" t="s">
        <v>48</v>
      </c>
      <c r="I13" s="137" t="s">
        <v>49</v>
      </c>
      <c r="J13" s="137" t="s">
        <v>50</v>
      </c>
      <c r="K13" s="138" t="s">
        <v>51</v>
      </c>
      <c r="L13" s="136" t="s">
        <v>46</v>
      </c>
      <c r="M13" s="137" t="s">
        <v>48</v>
      </c>
      <c r="N13" s="137" t="s">
        <v>49</v>
      </c>
      <c r="O13" s="137" t="s">
        <v>50</v>
      </c>
      <c r="P13" s="138" t="s">
        <v>51</v>
      </c>
    </row>
    <row r="14" spans="1:18" ht="12.75" x14ac:dyDescent="0.2">
      <c r="A14" s="157"/>
      <c r="B14" s="158"/>
      <c r="C14" s="159" t="s">
        <v>59</v>
      </c>
      <c r="D14" s="160"/>
      <c r="E14" s="161"/>
      <c r="F14" s="139"/>
      <c r="G14" s="140"/>
      <c r="H14" s="141">
        <f>ROUND(F14*G14,2)</f>
        <v>0</v>
      </c>
      <c r="I14" s="140"/>
      <c r="J14" s="140"/>
      <c r="K14" s="140"/>
      <c r="L14" s="142">
        <f>ROUND(E14*F14,2)</f>
        <v>0</v>
      </c>
      <c r="M14" s="143">
        <f>ROUND(H14*E14,2)</f>
        <v>0</v>
      </c>
      <c r="N14" s="143">
        <f>ROUND(I14*E14,2)</f>
        <v>0</v>
      </c>
      <c r="O14" s="143">
        <f>ROUND(J14*E14,2)</f>
        <v>0</v>
      </c>
      <c r="P14" s="144">
        <f>SUM(M14:O14)</f>
        <v>0</v>
      </c>
    </row>
    <row r="15" spans="1:18" x14ac:dyDescent="0.2">
      <c r="A15" s="162">
        <v>1</v>
      </c>
      <c r="B15" s="163" t="s">
        <v>60</v>
      </c>
      <c r="C15" s="164" t="s">
        <v>61</v>
      </c>
      <c r="D15" s="165" t="s">
        <v>62</v>
      </c>
      <c r="E15" s="166">
        <v>252.2</v>
      </c>
      <c r="F15" s="145"/>
      <c r="G15" s="146"/>
      <c r="H15" s="141">
        <f>ROUND(F15*G15,2)</f>
        <v>0</v>
      </c>
      <c r="I15" s="146"/>
      <c r="J15" s="146"/>
      <c r="K15" s="147">
        <f t="shared" ref="K15" si="0">SUM(H15:J15)</f>
        <v>0</v>
      </c>
      <c r="L15" s="148">
        <f t="shared" ref="L15" si="1">ROUND(E15*F15,2)</f>
        <v>0</v>
      </c>
      <c r="M15" s="141">
        <f t="shared" ref="M15" si="2">ROUND(H15*E15,2)</f>
        <v>0</v>
      </c>
      <c r="N15" s="141">
        <f t="shared" ref="N15" si="3">ROUND(I15*E15,2)</f>
        <v>0</v>
      </c>
      <c r="O15" s="141">
        <f t="shared" ref="O15" si="4">ROUND(J15*E15,2)</f>
        <v>0</v>
      </c>
      <c r="P15" s="147">
        <f t="shared" ref="P15" si="5">SUM(M15:O15)</f>
        <v>0</v>
      </c>
      <c r="R15" s="149"/>
    </row>
    <row r="16" spans="1:18" x14ac:dyDescent="0.2">
      <c r="A16" s="162">
        <v>2</v>
      </c>
      <c r="B16" s="163" t="s">
        <v>60</v>
      </c>
      <c r="C16" s="164" t="s">
        <v>142</v>
      </c>
      <c r="D16" s="165" t="s">
        <v>68</v>
      </c>
      <c r="E16" s="166">
        <v>1</v>
      </c>
      <c r="F16" s="145"/>
      <c r="G16" s="146"/>
      <c r="H16" s="141">
        <f t="shared" ref="H16:H37" si="6">ROUND(F16*G16,2)</f>
        <v>0</v>
      </c>
      <c r="I16" s="146"/>
      <c r="J16" s="146"/>
      <c r="K16" s="147">
        <f t="shared" ref="K16:K37" si="7">SUM(H16:J16)</f>
        <v>0</v>
      </c>
      <c r="L16" s="148">
        <f t="shared" ref="L16:L37" si="8">ROUND(E16*F16,2)</f>
        <v>0</v>
      </c>
      <c r="M16" s="141">
        <f t="shared" ref="M16:M37" si="9">ROUND(H16*E16,2)</f>
        <v>0</v>
      </c>
      <c r="N16" s="141">
        <f t="shared" ref="N16:N37" si="10">ROUND(I16*E16,2)</f>
        <v>0</v>
      </c>
      <c r="O16" s="141">
        <f t="shared" ref="O16:O37" si="11">ROUND(J16*E16,2)</f>
        <v>0</v>
      </c>
      <c r="P16" s="147">
        <f t="shared" ref="P16:P37" si="12">SUM(M16:O16)</f>
        <v>0</v>
      </c>
      <c r="R16" s="149"/>
    </row>
    <row r="17" spans="1:18" x14ac:dyDescent="0.2">
      <c r="A17" s="162">
        <v>3</v>
      </c>
      <c r="B17" s="163" t="s">
        <v>60</v>
      </c>
      <c r="C17" s="167" t="s">
        <v>63</v>
      </c>
      <c r="D17" s="165" t="s">
        <v>64</v>
      </c>
      <c r="E17" s="166">
        <v>1</v>
      </c>
      <c r="F17" s="145"/>
      <c r="G17" s="146"/>
      <c r="H17" s="141">
        <f t="shared" si="6"/>
        <v>0</v>
      </c>
      <c r="I17" s="146"/>
      <c r="J17" s="146"/>
      <c r="K17" s="147">
        <f t="shared" si="7"/>
        <v>0</v>
      </c>
      <c r="L17" s="148">
        <f t="shared" si="8"/>
        <v>0</v>
      </c>
      <c r="M17" s="141">
        <f t="shared" si="9"/>
        <v>0</v>
      </c>
      <c r="N17" s="141">
        <f t="shared" si="10"/>
        <v>0</v>
      </c>
      <c r="O17" s="141">
        <f t="shared" si="11"/>
        <v>0</v>
      </c>
      <c r="P17" s="147">
        <f t="shared" si="12"/>
        <v>0</v>
      </c>
      <c r="R17" s="149"/>
    </row>
    <row r="18" spans="1:18" x14ac:dyDescent="0.2">
      <c r="A18" s="162">
        <v>4</v>
      </c>
      <c r="B18" s="163" t="s">
        <v>60</v>
      </c>
      <c r="C18" s="167" t="s">
        <v>65</v>
      </c>
      <c r="D18" s="165" t="s">
        <v>64</v>
      </c>
      <c r="E18" s="166">
        <v>1</v>
      </c>
      <c r="F18" s="145"/>
      <c r="G18" s="146"/>
      <c r="H18" s="141">
        <f t="shared" si="6"/>
        <v>0</v>
      </c>
      <c r="I18" s="146"/>
      <c r="J18" s="146"/>
      <c r="K18" s="147">
        <f t="shared" si="7"/>
        <v>0</v>
      </c>
      <c r="L18" s="148">
        <f t="shared" si="8"/>
        <v>0</v>
      </c>
      <c r="M18" s="141">
        <f t="shared" si="9"/>
        <v>0</v>
      </c>
      <c r="N18" s="141">
        <f t="shared" si="10"/>
        <v>0</v>
      </c>
      <c r="O18" s="141">
        <f t="shared" si="11"/>
        <v>0</v>
      </c>
      <c r="P18" s="147">
        <f t="shared" si="12"/>
        <v>0</v>
      </c>
      <c r="R18" s="149"/>
    </row>
    <row r="19" spans="1:18" x14ac:dyDescent="0.2">
      <c r="A19" s="162">
        <v>5</v>
      </c>
      <c r="B19" s="163" t="s">
        <v>60</v>
      </c>
      <c r="C19" s="167" t="s">
        <v>66</v>
      </c>
      <c r="D19" s="165" t="s">
        <v>64</v>
      </c>
      <c r="E19" s="166">
        <v>1</v>
      </c>
      <c r="F19" s="145"/>
      <c r="G19" s="146"/>
      <c r="H19" s="141">
        <f t="shared" si="6"/>
        <v>0</v>
      </c>
      <c r="I19" s="146"/>
      <c r="J19" s="146"/>
      <c r="K19" s="147">
        <f t="shared" si="7"/>
        <v>0</v>
      </c>
      <c r="L19" s="148">
        <f t="shared" si="8"/>
        <v>0</v>
      </c>
      <c r="M19" s="141">
        <f t="shared" si="9"/>
        <v>0</v>
      </c>
      <c r="N19" s="141">
        <f t="shared" si="10"/>
        <v>0</v>
      </c>
      <c r="O19" s="141">
        <f t="shared" si="11"/>
        <v>0</v>
      </c>
      <c r="P19" s="147">
        <f t="shared" si="12"/>
        <v>0</v>
      </c>
      <c r="R19" s="149"/>
    </row>
    <row r="20" spans="1:18" x14ac:dyDescent="0.2">
      <c r="A20" s="162">
        <v>6</v>
      </c>
      <c r="B20" s="163" t="s">
        <v>60</v>
      </c>
      <c r="C20" s="167" t="s">
        <v>67</v>
      </c>
      <c r="D20" s="165" t="s">
        <v>68</v>
      </c>
      <c r="E20" s="166">
        <v>2</v>
      </c>
      <c r="F20" s="145"/>
      <c r="G20" s="146"/>
      <c r="H20" s="141">
        <f t="shared" si="6"/>
        <v>0</v>
      </c>
      <c r="I20" s="146"/>
      <c r="J20" s="146"/>
      <c r="K20" s="147">
        <f t="shared" si="7"/>
        <v>0</v>
      </c>
      <c r="L20" s="148">
        <f t="shared" si="8"/>
        <v>0</v>
      </c>
      <c r="M20" s="141">
        <f t="shared" si="9"/>
        <v>0</v>
      </c>
      <c r="N20" s="141">
        <f t="shared" si="10"/>
        <v>0</v>
      </c>
      <c r="O20" s="141">
        <f t="shared" si="11"/>
        <v>0</v>
      </c>
      <c r="P20" s="147">
        <f t="shared" si="12"/>
        <v>0</v>
      </c>
      <c r="R20" s="149"/>
    </row>
    <row r="21" spans="1:18" x14ac:dyDescent="0.2">
      <c r="A21" s="162">
        <v>7</v>
      </c>
      <c r="B21" s="163" t="s">
        <v>60</v>
      </c>
      <c r="C21" s="167" t="s">
        <v>69</v>
      </c>
      <c r="D21" s="165" t="s">
        <v>68</v>
      </c>
      <c r="E21" s="166">
        <v>1</v>
      </c>
      <c r="F21" s="145"/>
      <c r="G21" s="146"/>
      <c r="H21" s="141">
        <f t="shared" si="6"/>
        <v>0</v>
      </c>
      <c r="I21" s="146"/>
      <c r="J21" s="146"/>
      <c r="K21" s="147">
        <f t="shared" si="7"/>
        <v>0</v>
      </c>
      <c r="L21" s="148">
        <f t="shared" si="8"/>
        <v>0</v>
      </c>
      <c r="M21" s="141">
        <f t="shared" si="9"/>
        <v>0</v>
      </c>
      <c r="N21" s="141">
        <f t="shared" si="10"/>
        <v>0</v>
      </c>
      <c r="O21" s="141">
        <f t="shared" si="11"/>
        <v>0</v>
      </c>
      <c r="P21" s="147">
        <f t="shared" si="12"/>
        <v>0</v>
      </c>
      <c r="R21" s="149"/>
    </row>
    <row r="22" spans="1:18" x14ac:dyDescent="0.2">
      <c r="A22" s="162">
        <v>8</v>
      </c>
      <c r="B22" s="163" t="s">
        <v>60</v>
      </c>
      <c r="C22" s="167" t="s">
        <v>70</v>
      </c>
      <c r="D22" s="165" t="s">
        <v>64</v>
      </c>
      <c r="E22" s="166">
        <v>1</v>
      </c>
      <c r="F22" s="145"/>
      <c r="G22" s="146"/>
      <c r="H22" s="141">
        <f t="shared" si="6"/>
        <v>0</v>
      </c>
      <c r="I22" s="146"/>
      <c r="J22" s="146"/>
      <c r="K22" s="147">
        <f t="shared" si="7"/>
        <v>0</v>
      </c>
      <c r="L22" s="148">
        <f t="shared" si="8"/>
        <v>0</v>
      </c>
      <c r="M22" s="141">
        <f t="shared" si="9"/>
        <v>0</v>
      </c>
      <c r="N22" s="141">
        <f t="shared" si="10"/>
        <v>0</v>
      </c>
      <c r="O22" s="141">
        <f t="shared" si="11"/>
        <v>0</v>
      </c>
      <c r="P22" s="147">
        <f t="shared" si="12"/>
        <v>0</v>
      </c>
      <c r="R22" s="149"/>
    </row>
    <row r="23" spans="1:18" x14ac:dyDescent="0.2">
      <c r="A23" s="162">
        <v>9</v>
      </c>
      <c r="B23" s="163" t="s">
        <v>60</v>
      </c>
      <c r="C23" s="167" t="s">
        <v>71</v>
      </c>
      <c r="D23" s="165" t="s">
        <v>64</v>
      </c>
      <c r="E23" s="166">
        <v>1</v>
      </c>
      <c r="F23" s="145"/>
      <c r="G23" s="146"/>
      <c r="H23" s="141">
        <f t="shared" si="6"/>
        <v>0</v>
      </c>
      <c r="I23" s="146"/>
      <c r="J23" s="146"/>
      <c r="K23" s="147">
        <f t="shared" si="7"/>
        <v>0</v>
      </c>
      <c r="L23" s="148">
        <f t="shared" si="8"/>
        <v>0</v>
      </c>
      <c r="M23" s="141">
        <f t="shared" si="9"/>
        <v>0</v>
      </c>
      <c r="N23" s="141">
        <f t="shared" si="10"/>
        <v>0</v>
      </c>
      <c r="O23" s="141">
        <f t="shared" si="11"/>
        <v>0</v>
      </c>
      <c r="P23" s="147">
        <f t="shared" si="12"/>
        <v>0</v>
      </c>
      <c r="R23" s="149"/>
    </row>
    <row r="24" spans="1:18" x14ac:dyDescent="0.2">
      <c r="A24" s="162">
        <v>10</v>
      </c>
      <c r="B24" s="163" t="s">
        <v>60</v>
      </c>
      <c r="C24" s="167" t="s">
        <v>72</v>
      </c>
      <c r="D24" s="165" t="s">
        <v>73</v>
      </c>
      <c r="E24" s="166">
        <v>1</v>
      </c>
      <c r="F24" s="145"/>
      <c r="G24" s="146"/>
      <c r="H24" s="141">
        <f t="shared" si="6"/>
        <v>0</v>
      </c>
      <c r="I24" s="146"/>
      <c r="J24" s="146"/>
      <c r="K24" s="147">
        <f t="shared" si="7"/>
        <v>0</v>
      </c>
      <c r="L24" s="148">
        <f t="shared" si="8"/>
        <v>0</v>
      </c>
      <c r="M24" s="141">
        <f t="shared" si="9"/>
        <v>0</v>
      </c>
      <c r="N24" s="141">
        <f t="shared" si="10"/>
        <v>0</v>
      </c>
      <c r="O24" s="141">
        <f t="shared" si="11"/>
        <v>0</v>
      </c>
      <c r="P24" s="147">
        <f t="shared" si="12"/>
        <v>0</v>
      </c>
      <c r="R24" s="149"/>
    </row>
    <row r="25" spans="1:18" x14ac:dyDescent="0.2">
      <c r="A25" s="162">
        <v>11</v>
      </c>
      <c r="B25" s="163" t="s">
        <v>60</v>
      </c>
      <c r="C25" s="167" t="s">
        <v>74</v>
      </c>
      <c r="D25" s="165" t="s">
        <v>68</v>
      </c>
      <c r="E25" s="166">
        <v>5</v>
      </c>
      <c r="F25" s="145"/>
      <c r="G25" s="146"/>
      <c r="H25" s="141">
        <f t="shared" si="6"/>
        <v>0</v>
      </c>
      <c r="I25" s="146"/>
      <c r="J25" s="146"/>
      <c r="K25" s="147">
        <f t="shared" si="7"/>
        <v>0</v>
      </c>
      <c r="L25" s="148">
        <f t="shared" si="8"/>
        <v>0</v>
      </c>
      <c r="M25" s="141">
        <f t="shared" si="9"/>
        <v>0</v>
      </c>
      <c r="N25" s="141">
        <f t="shared" si="10"/>
        <v>0</v>
      </c>
      <c r="O25" s="141">
        <f t="shared" si="11"/>
        <v>0</v>
      </c>
      <c r="P25" s="147">
        <f t="shared" si="12"/>
        <v>0</v>
      </c>
      <c r="R25" s="149"/>
    </row>
    <row r="26" spans="1:18" ht="22.5" x14ac:dyDescent="0.2">
      <c r="A26" s="162">
        <v>12</v>
      </c>
      <c r="B26" s="163" t="s">
        <v>60</v>
      </c>
      <c r="C26" s="167" t="s">
        <v>75</v>
      </c>
      <c r="D26" s="165" t="s">
        <v>73</v>
      </c>
      <c r="E26" s="166">
        <v>3221.3</v>
      </c>
      <c r="F26" s="145"/>
      <c r="G26" s="146"/>
      <c r="H26" s="141">
        <f t="shared" si="6"/>
        <v>0</v>
      </c>
      <c r="I26" s="146"/>
      <c r="J26" s="146"/>
      <c r="K26" s="147">
        <f t="shared" si="7"/>
        <v>0</v>
      </c>
      <c r="L26" s="148">
        <f t="shared" si="8"/>
        <v>0</v>
      </c>
      <c r="M26" s="141">
        <f t="shared" si="9"/>
        <v>0</v>
      </c>
      <c r="N26" s="141">
        <f t="shared" si="10"/>
        <v>0</v>
      </c>
      <c r="O26" s="141">
        <f t="shared" si="11"/>
        <v>0</v>
      </c>
      <c r="P26" s="147">
        <f t="shared" si="12"/>
        <v>0</v>
      </c>
      <c r="R26" s="149"/>
    </row>
    <row r="27" spans="1:18" x14ac:dyDescent="0.2">
      <c r="A27" s="162">
        <v>13</v>
      </c>
      <c r="B27" s="163" t="s">
        <v>60</v>
      </c>
      <c r="C27" s="167" t="s">
        <v>198</v>
      </c>
      <c r="D27" s="165" t="s">
        <v>64</v>
      </c>
      <c r="E27" s="166">
        <v>6</v>
      </c>
      <c r="F27" s="145"/>
      <c r="G27" s="146"/>
      <c r="H27" s="141">
        <f t="shared" si="6"/>
        <v>0</v>
      </c>
      <c r="I27" s="146"/>
      <c r="J27" s="146"/>
      <c r="K27" s="147">
        <f t="shared" si="7"/>
        <v>0</v>
      </c>
      <c r="L27" s="148">
        <f t="shared" si="8"/>
        <v>0</v>
      </c>
      <c r="M27" s="141">
        <f t="shared" si="9"/>
        <v>0</v>
      </c>
      <c r="N27" s="141">
        <f t="shared" si="10"/>
        <v>0</v>
      </c>
      <c r="O27" s="141">
        <f t="shared" si="11"/>
        <v>0</v>
      </c>
      <c r="P27" s="147">
        <f t="shared" si="12"/>
        <v>0</v>
      </c>
      <c r="R27" s="149"/>
    </row>
    <row r="28" spans="1:18" x14ac:dyDescent="0.2">
      <c r="A28" s="162">
        <v>14</v>
      </c>
      <c r="B28" s="163" t="s">
        <v>60</v>
      </c>
      <c r="C28" s="167" t="s">
        <v>199</v>
      </c>
      <c r="D28" s="165" t="s">
        <v>64</v>
      </c>
      <c r="E28" s="166">
        <v>25</v>
      </c>
      <c r="F28" s="145"/>
      <c r="G28" s="146"/>
      <c r="H28" s="141">
        <f t="shared" si="6"/>
        <v>0</v>
      </c>
      <c r="I28" s="146"/>
      <c r="J28" s="146"/>
      <c r="K28" s="147">
        <f t="shared" si="7"/>
        <v>0</v>
      </c>
      <c r="L28" s="148">
        <f t="shared" si="8"/>
        <v>0</v>
      </c>
      <c r="M28" s="141">
        <f t="shared" si="9"/>
        <v>0</v>
      </c>
      <c r="N28" s="141">
        <f t="shared" si="10"/>
        <v>0</v>
      </c>
      <c r="O28" s="141">
        <f t="shared" si="11"/>
        <v>0</v>
      </c>
      <c r="P28" s="147">
        <f t="shared" si="12"/>
        <v>0</v>
      </c>
      <c r="R28" s="149"/>
    </row>
    <row r="29" spans="1:18" x14ac:dyDescent="0.2">
      <c r="A29" s="162">
        <v>15</v>
      </c>
      <c r="B29" s="163" t="s">
        <v>60</v>
      </c>
      <c r="C29" s="167" t="s">
        <v>74</v>
      </c>
      <c r="D29" s="165" t="s">
        <v>68</v>
      </c>
      <c r="E29" s="166">
        <v>5</v>
      </c>
      <c r="F29" s="145"/>
      <c r="G29" s="146"/>
      <c r="H29" s="141">
        <f t="shared" si="6"/>
        <v>0</v>
      </c>
      <c r="I29" s="146"/>
      <c r="J29" s="146"/>
      <c r="K29" s="147">
        <f t="shared" si="7"/>
        <v>0</v>
      </c>
      <c r="L29" s="148">
        <f t="shared" si="8"/>
        <v>0</v>
      </c>
      <c r="M29" s="141">
        <f t="shared" si="9"/>
        <v>0</v>
      </c>
      <c r="N29" s="141">
        <f t="shared" si="10"/>
        <v>0</v>
      </c>
      <c r="O29" s="141">
        <f t="shared" si="11"/>
        <v>0</v>
      </c>
      <c r="P29" s="147">
        <f t="shared" si="12"/>
        <v>0</v>
      </c>
      <c r="R29" s="149"/>
    </row>
    <row r="30" spans="1:18" x14ac:dyDescent="0.2">
      <c r="A30" s="162">
        <v>16</v>
      </c>
      <c r="B30" s="163" t="s">
        <v>60</v>
      </c>
      <c r="C30" s="167" t="s">
        <v>76</v>
      </c>
      <c r="D30" s="165" t="s">
        <v>68</v>
      </c>
      <c r="E30" s="166">
        <v>1</v>
      </c>
      <c r="F30" s="145"/>
      <c r="G30" s="146"/>
      <c r="H30" s="141">
        <f t="shared" si="6"/>
        <v>0</v>
      </c>
      <c r="I30" s="146"/>
      <c r="J30" s="146"/>
      <c r="K30" s="147">
        <f t="shared" si="7"/>
        <v>0</v>
      </c>
      <c r="L30" s="148">
        <f t="shared" si="8"/>
        <v>0</v>
      </c>
      <c r="M30" s="141">
        <f t="shared" si="9"/>
        <v>0</v>
      </c>
      <c r="N30" s="141">
        <f t="shared" si="10"/>
        <v>0</v>
      </c>
      <c r="O30" s="141">
        <f t="shared" si="11"/>
        <v>0</v>
      </c>
      <c r="P30" s="147">
        <f t="shared" si="12"/>
        <v>0</v>
      </c>
      <c r="R30" s="149"/>
    </row>
    <row r="31" spans="1:18" x14ac:dyDescent="0.2">
      <c r="A31" s="168"/>
      <c r="B31" s="169"/>
      <c r="C31" s="170" t="s">
        <v>77</v>
      </c>
      <c r="D31" s="171"/>
      <c r="E31" s="172"/>
      <c r="F31" s="145"/>
      <c r="G31" s="146"/>
      <c r="H31" s="141">
        <f t="shared" si="6"/>
        <v>0</v>
      </c>
      <c r="I31" s="146"/>
      <c r="J31" s="146"/>
      <c r="K31" s="147">
        <f t="shared" si="7"/>
        <v>0</v>
      </c>
      <c r="L31" s="148">
        <f t="shared" si="8"/>
        <v>0</v>
      </c>
      <c r="M31" s="141">
        <f t="shared" si="9"/>
        <v>0</v>
      </c>
      <c r="N31" s="141">
        <f t="shared" si="10"/>
        <v>0</v>
      </c>
      <c r="O31" s="141">
        <f t="shared" si="11"/>
        <v>0</v>
      </c>
      <c r="P31" s="147">
        <f t="shared" si="12"/>
        <v>0</v>
      </c>
      <c r="R31" s="149"/>
    </row>
    <row r="32" spans="1:18" ht="19.5" customHeight="1" x14ac:dyDescent="0.2">
      <c r="A32" s="162">
        <v>1</v>
      </c>
      <c r="B32" s="163" t="s">
        <v>60</v>
      </c>
      <c r="C32" s="164" t="s">
        <v>78</v>
      </c>
      <c r="D32" s="165" t="s">
        <v>124</v>
      </c>
      <c r="E32" s="166">
        <v>1</v>
      </c>
      <c r="F32" s="145"/>
      <c r="G32" s="146"/>
      <c r="H32" s="141">
        <f t="shared" si="6"/>
        <v>0</v>
      </c>
      <c r="I32" s="146"/>
      <c r="J32" s="146"/>
      <c r="K32" s="147">
        <f t="shared" si="7"/>
        <v>0</v>
      </c>
      <c r="L32" s="148">
        <f t="shared" si="8"/>
        <v>0</v>
      </c>
      <c r="M32" s="141">
        <f t="shared" si="9"/>
        <v>0</v>
      </c>
      <c r="N32" s="141">
        <f t="shared" si="10"/>
        <v>0</v>
      </c>
      <c r="O32" s="141">
        <f t="shared" si="11"/>
        <v>0</v>
      </c>
      <c r="P32" s="147">
        <f t="shared" si="12"/>
        <v>0</v>
      </c>
    </row>
    <row r="33" spans="1:16" x14ac:dyDescent="0.2">
      <c r="A33" s="162">
        <v>2</v>
      </c>
      <c r="B33" s="163" t="s">
        <v>60</v>
      </c>
      <c r="C33" s="167" t="s">
        <v>79</v>
      </c>
      <c r="D33" s="165" t="s">
        <v>124</v>
      </c>
      <c r="E33" s="166">
        <f>E32</f>
        <v>1</v>
      </c>
      <c r="F33" s="145"/>
      <c r="G33" s="146"/>
      <c r="H33" s="141">
        <f t="shared" si="6"/>
        <v>0</v>
      </c>
      <c r="I33" s="146"/>
      <c r="J33" s="146"/>
      <c r="K33" s="147">
        <f t="shared" si="7"/>
        <v>0</v>
      </c>
      <c r="L33" s="148">
        <f t="shared" si="8"/>
        <v>0</v>
      </c>
      <c r="M33" s="141">
        <f t="shared" si="9"/>
        <v>0</v>
      </c>
      <c r="N33" s="141">
        <f t="shared" si="10"/>
        <v>0</v>
      </c>
      <c r="O33" s="141">
        <f t="shared" si="11"/>
        <v>0</v>
      </c>
      <c r="P33" s="147">
        <f t="shared" si="12"/>
        <v>0</v>
      </c>
    </row>
    <row r="34" spans="1:16" x14ac:dyDescent="0.2">
      <c r="A34" s="162">
        <v>3</v>
      </c>
      <c r="B34" s="163" t="s">
        <v>60</v>
      </c>
      <c r="C34" s="167" t="s">
        <v>80</v>
      </c>
      <c r="D34" s="165" t="s">
        <v>124</v>
      </c>
      <c r="E34" s="166">
        <f>E32</f>
        <v>1</v>
      </c>
      <c r="F34" s="145"/>
      <c r="G34" s="146"/>
      <c r="H34" s="141">
        <f t="shared" si="6"/>
        <v>0</v>
      </c>
      <c r="I34" s="146"/>
      <c r="J34" s="146"/>
      <c r="K34" s="147">
        <f t="shared" si="7"/>
        <v>0</v>
      </c>
      <c r="L34" s="148">
        <f t="shared" si="8"/>
        <v>0</v>
      </c>
      <c r="M34" s="141">
        <f t="shared" si="9"/>
        <v>0</v>
      </c>
      <c r="N34" s="141">
        <f t="shared" si="10"/>
        <v>0</v>
      </c>
      <c r="O34" s="141">
        <f t="shared" si="11"/>
        <v>0</v>
      </c>
      <c r="P34" s="147">
        <f t="shared" si="12"/>
        <v>0</v>
      </c>
    </row>
    <row r="35" spans="1:16" x14ac:dyDescent="0.2">
      <c r="A35" s="162">
        <v>4</v>
      </c>
      <c r="B35" s="163" t="s">
        <v>60</v>
      </c>
      <c r="C35" s="167" t="s">
        <v>81</v>
      </c>
      <c r="D35" s="165" t="s">
        <v>124</v>
      </c>
      <c r="E35" s="166">
        <v>1</v>
      </c>
      <c r="F35" s="145"/>
      <c r="G35" s="146"/>
      <c r="H35" s="141">
        <f t="shared" si="6"/>
        <v>0</v>
      </c>
      <c r="I35" s="146"/>
      <c r="J35" s="146"/>
      <c r="K35" s="147">
        <f t="shared" si="7"/>
        <v>0</v>
      </c>
      <c r="L35" s="148">
        <f t="shared" si="8"/>
        <v>0</v>
      </c>
      <c r="M35" s="141">
        <f t="shared" si="9"/>
        <v>0</v>
      </c>
      <c r="N35" s="141">
        <f t="shared" si="10"/>
        <v>0</v>
      </c>
      <c r="O35" s="141">
        <f t="shared" si="11"/>
        <v>0</v>
      </c>
      <c r="P35" s="147">
        <f t="shared" si="12"/>
        <v>0</v>
      </c>
    </row>
    <row r="36" spans="1:16" x14ac:dyDescent="0.2">
      <c r="A36" s="162">
        <v>5</v>
      </c>
      <c r="B36" s="163" t="s">
        <v>60</v>
      </c>
      <c r="C36" s="167" t="s">
        <v>82</v>
      </c>
      <c r="D36" s="165" t="s">
        <v>124</v>
      </c>
      <c r="E36" s="166">
        <f>E32</f>
        <v>1</v>
      </c>
      <c r="F36" s="145"/>
      <c r="G36" s="146"/>
      <c r="H36" s="141">
        <f t="shared" si="6"/>
        <v>0</v>
      </c>
      <c r="I36" s="146"/>
      <c r="J36" s="146"/>
      <c r="K36" s="147">
        <f t="shared" si="7"/>
        <v>0</v>
      </c>
      <c r="L36" s="148">
        <f t="shared" si="8"/>
        <v>0</v>
      </c>
      <c r="M36" s="141">
        <f t="shared" si="9"/>
        <v>0</v>
      </c>
      <c r="N36" s="141">
        <f t="shared" si="10"/>
        <v>0</v>
      </c>
      <c r="O36" s="141">
        <f t="shared" si="11"/>
        <v>0</v>
      </c>
      <c r="P36" s="147">
        <f t="shared" si="12"/>
        <v>0</v>
      </c>
    </row>
    <row r="37" spans="1:16" ht="23.25" thickBot="1" x14ac:dyDescent="0.25">
      <c r="A37" s="162">
        <v>6</v>
      </c>
      <c r="B37" s="163" t="s">
        <v>60</v>
      </c>
      <c r="C37" s="167" t="s">
        <v>83</v>
      </c>
      <c r="D37" s="165" t="s">
        <v>124</v>
      </c>
      <c r="E37" s="166">
        <f>E33</f>
        <v>1</v>
      </c>
      <c r="F37" s="145"/>
      <c r="G37" s="146"/>
      <c r="H37" s="141">
        <f t="shared" si="6"/>
        <v>0</v>
      </c>
      <c r="I37" s="146"/>
      <c r="J37" s="146"/>
      <c r="K37" s="147">
        <f t="shared" si="7"/>
        <v>0</v>
      </c>
      <c r="L37" s="148">
        <f t="shared" si="8"/>
        <v>0</v>
      </c>
      <c r="M37" s="141">
        <f t="shared" si="9"/>
        <v>0</v>
      </c>
      <c r="N37" s="141">
        <f t="shared" si="10"/>
        <v>0</v>
      </c>
      <c r="O37" s="141">
        <f t="shared" si="11"/>
        <v>0</v>
      </c>
      <c r="P37" s="147">
        <f t="shared" si="12"/>
        <v>0</v>
      </c>
    </row>
    <row r="38" spans="1:16" ht="12" thickBot="1" x14ac:dyDescent="0.25">
      <c r="A38" s="293" t="s">
        <v>633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5"/>
      <c r="L38" s="150">
        <f>SUM(L14:L37)</f>
        <v>0</v>
      </c>
      <c r="M38" s="151">
        <f>SUM(M14:M37)</f>
        <v>0</v>
      </c>
      <c r="N38" s="151">
        <f t="shared" ref="N38:O38" si="13">SUM(N14:N37)</f>
        <v>0</v>
      </c>
      <c r="O38" s="151">
        <f t="shared" si="13"/>
        <v>0</v>
      </c>
      <c r="P38" s="152">
        <f>SUM(P14:P37)</f>
        <v>0</v>
      </c>
    </row>
    <row r="39" spans="1:16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</row>
    <row r="40" spans="1:16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</row>
    <row r="41" spans="1:16" x14ac:dyDescent="0.2">
      <c r="A41" s="121" t="s">
        <v>14</v>
      </c>
      <c r="B41" s="127"/>
      <c r="C41" s="291">
        <f>'Kops a'!C35:H35</f>
        <v>0</v>
      </c>
      <c r="D41" s="291"/>
      <c r="E41" s="291"/>
      <c r="F41" s="291"/>
      <c r="G41" s="291"/>
      <c r="H41" s="291"/>
      <c r="I41" s="127"/>
      <c r="J41" s="127"/>
      <c r="K41" s="127"/>
      <c r="L41" s="127"/>
      <c r="M41" s="127"/>
      <c r="N41" s="127"/>
      <c r="O41" s="127"/>
      <c r="P41" s="127"/>
    </row>
    <row r="42" spans="1:16" x14ac:dyDescent="0.2">
      <c r="A42" s="127"/>
      <c r="B42" s="127"/>
      <c r="C42" s="292" t="s">
        <v>15</v>
      </c>
      <c r="D42" s="292"/>
      <c r="E42" s="292"/>
      <c r="F42" s="292"/>
      <c r="G42" s="292"/>
      <c r="H42" s="292"/>
      <c r="I42" s="127"/>
      <c r="J42" s="127"/>
      <c r="K42" s="127"/>
      <c r="L42" s="127"/>
      <c r="M42" s="127"/>
      <c r="N42" s="127"/>
      <c r="O42" s="127"/>
      <c r="P42" s="127"/>
    </row>
    <row r="43" spans="1:16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</row>
    <row r="44" spans="1:16" x14ac:dyDescent="0.2">
      <c r="A44" s="153" t="str">
        <f>'Kops a'!A38</f>
        <v>Tāme sastādīta</v>
      </c>
      <c r="B44" s="154"/>
      <c r="C44" s="154"/>
      <c r="D44" s="154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</row>
    <row r="45" spans="1:16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</row>
    <row r="46" spans="1:16" x14ac:dyDescent="0.2">
      <c r="A46" s="121" t="s">
        <v>37</v>
      </c>
      <c r="B46" s="127"/>
      <c r="C46" s="291">
        <f>'Kops a'!C40:H40</f>
        <v>0</v>
      </c>
      <c r="D46" s="291"/>
      <c r="E46" s="291"/>
      <c r="F46" s="291"/>
      <c r="G46" s="291"/>
      <c r="H46" s="291"/>
      <c r="I46" s="127"/>
      <c r="J46" s="127"/>
      <c r="K46" s="127"/>
      <c r="L46" s="127"/>
      <c r="M46" s="127"/>
      <c r="N46" s="127"/>
      <c r="O46" s="127"/>
      <c r="P46" s="127"/>
    </row>
    <row r="47" spans="1:16" x14ac:dyDescent="0.2">
      <c r="A47" s="127"/>
      <c r="B47" s="127"/>
      <c r="C47" s="292" t="s">
        <v>15</v>
      </c>
      <c r="D47" s="292"/>
      <c r="E47" s="292"/>
      <c r="F47" s="292"/>
      <c r="G47" s="292"/>
      <c r="H47" s="292"/>
      <c r="I47" s="127"/>
      <c r="J47" s="127"/>
      <c r="K47" s="127"/>
      <c r="L47" s="127"/>
      <c r="M47" s="127"/>
      <c r="N47" s="127"/>
      <c r="O47" s="127"/>
      <c r="P47" s="127"/>
    </row>
    <row r="48" spans="1:16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</row>
    <row r="49" spans="1:16" x14ac:dyDescent="0.2">
      <c r="A49" s="153" t="s">
        <v>54</v>
      </c>
      <c r="B49" s="154"/>
      <c r="C49" s="155">
        <f>'Kops a'!C43</f>
        <v>0</v>
      </c>
      <c r="D49" s="156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</row>
    <row r="50" spans="1:16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</row>
  </sheetData>
  <mergeCells count="22">
    <mergeCell ref="E12:E13"/>
    <mergeCell ref="C46:H46"/>
    <mergeCell ref="C47:H47"/>
    <mergeCell ref="C41:H41"/>
    <mergeCell ref="C42:H42"/>
    <mergeCell ref="A38:K38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14 I14:J14 A15:E37">
    <cfRule type="cellIs" dxfId="342" priority="21" operator="equal">
      <formula>0</formula>
    </cfRule>
  </conditionalFormatting>
  <conditionalFormatting sqref="N9:O9">
    <cfRule type="cellIs" dxfId="341" priority="19" operator="equal">
      <formula>0</formula>
    </cfRule>
  </conditionalFormatting>
  <conditionalFormatting sqref="A9:F9">
    <cfRule type="containsText" dxfId="340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39" priority="16" operator="equal">
      <formula>0</formula>
    </cfRule>
  </conditionalFormatting>
  <conditionalFormatting sqref="O10:P10">
    <cfRule type="cellIs" dxfId="338" priority="15" operator="equal">
      <formula>"20__. gada __. _________"</formula>
    </cfRule>
  </conditionalFormatting>
  <conditionalFormatting sqref="A38:K38">
    <cfRule type="containsText" dxfId="337" priority="13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C46:H46">
    <cfRule type="cellIs" dxfId="336" priority="10" operator="equal">
      <formula>0</formula>
    </cfRule>
  </conditionalFormatting>
  <conditionalFormatting sqref="C41:H41">
    <cfRule type="cellIs" dxfId="335" priority="9" operator="equal">
      <formula>0</formula>
    </cfRule>
  </conditionalFormatting>
  <conditionalFormatting sqref="K14:P14 L38:P38">
    <cfRule type="cellIs" dxfId="334" priority="8" operator="equal">
      <formula>0</formula>
    </cfRule>
  </conditionalFormatting>
  <conditionalFormatting sqref="C4:I4">
    <cfRule type="cellIs" dxfId="333" priority="7" operator="equal">
      <formula>0</formula>
    </cfRule>
  </conditionalFormatting>
  <conditionalFormatting sqref="D5:L8">
    <cfRule type="cellIs" dxfId="332" priority="5" operator="equal">
      <formula>0</formula>
    </cfRule>
  </conditionalFormatting>
  <conditionalFormatting sqref="C46:H46 C49 C41:H41">
    <cfRule type="cellIs" dxfId="331" priority="4" operator="equal">
      <formula>0</formula>
    </cfRule>
  </conditionalFormatting>
  <conditionalFormatting sqref="D1">
    <cfRule type="cellIs" dxfId="330" priority="3" operator="equal">
      <formula>0</formula>
    </cfRule>
  </conditionalFormatting>
  <conditionalFormatting sqref="I15:J37 F15:G37">
    <cfRule type="cellIs" dxfId="329" priority="2" operator="equal">
      <formula>0</formula>
    </cfRule>
  </conditionalFormatting>
  <conditionalFormatting sqref="K15:P37 H14:H37">
    <cfRule type="cellIs" dxfId="328" priority="1" operator="equal">
      <formula>0</formula>
    </cfRule>
  </conditionalFormatting>
  <pageMargins left="0.7" right="0.7" top="0.75" bottom="0.75" header="0.3" footer="0.3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______________",A44)))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_________________________________",A49)))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R106"/>
  <sheetViews>
    <sheetView topLeftCell="A52" zoomScaleNormal="100" zoomScaleSheetLayoutView="100" workbookViewId="0">
      <selection activeCell="E76" sqref="E76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85546875" style="1" bestFit="1" customWidth="1"/>
    <col min="7" max="7" width="4.85546875" style="1" customWidth="1"/>
    <col min="8" max="9" width="5.7109375" style="1" bestFit="1" customWidth="1"/>
    <col min="10" max="10" width="4.85546875" style="1" bestFit="1" customWidth="1"/>
    <col min="11" max="11" width="5.7109375" style="1" bestFit="1" customWidth="1"/>
    <col min="12" max="12" width="6.5703125" style="1" bestFit="1" customWidth="1"/>
    <col min="13" max="13" width="7.42578125" style="1" bestFit="1" customWidth="1"/>
    <col min="14" max="14" width="6.5703125" style="1" bestFit="1" customWidth="1"/>
    <col min="15" max="15" width="7" style="1" bestFit="1" customWidth="1"/>
    <col min="16" max="16" width="9" style="1" customWidth="1"/>
    <col min="17" max="16384" width="9.140625" style="1"/>
  </cols>
  <sheetData>
    <row r="1" spans="1:17" x14ac:dyDescent="0.2">
      <c r="A1" s="23"/>
      <c r="B1" s="23"/>
      <c r="C1" s="27" t="s">
        <v>38</v>
      </c>
      <c r="D1" s="46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7" x14ac:dyDescent="0.2">
      <c r="A2" s="29"/>
      <c r="B2" s="29"/>
      <c r="C2" s="296" t="s">
        <v>84</v>
      </c>
      <c r="D2" s="296"/>
      <c r="E2" s="296"/>
      <c r="F2" s="296"/>
      <c r="G2" s="296"/>
      <c r="H2" s="296"/>
      <c r="I2" s="296"/>
      <c r="J2" s="29"/>
    </row>
    <row r="3" spans="1:17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17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17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7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7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7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7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P94</f>
        <v>0</v>
      </c>
      <c r="O9" s="298"/>
      <c r="P9" s="31"/>
    </row>
    <row r="10" spans="1:17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A100</f>
        <v>Tāme sastādīta</v>
      </c>
    </row>
    <row r="11" spans="1:17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7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17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17" x14ac:dyDescent="0.2">
      <c r="A14" s="174"/>
      <c r="B14" s="175"/>
      <c r="C14" s="176" t="s">
        <v>200</v>
      </c>
      <c r="D14" s="177"/>
      <c r="E14" s="178"/>
      <c r="F14" s="113"/>
      <c r="G14" s="114"/>
      <c r="H14" s="115">
        <f t="shared" ref="H14:H45" si="0">ROUND(F14*G14,2)</f>
        <v>0</v>
      </c>
      <c r="I14" s="114"/>
      <c r="J14" s="114"/>
      <c r="K14" s="116">
        <f t="shared" ref="K14:K77" si="1">SUM(H14:J14)</f>
        <v>0</v>
      </c>
      <c r="L14" s="117">
        <f t="shared" ref="L14:L77" si="2">ROUND(E14*F14,2)</f>
        <v>0</v>
      </c>
      <c r="M14" s="115">
        <f t="shared" ref="M14:M77" si="3">ROUND(H14*E14,2)</f>
        <v>0</v>
      </c>
      <c r="N14" s="115">
        <f t="shared" ref="N14:N77" si="4">ROUND(I14*E14,2)</f>
        <v>0</v>
      </c>
      <c r="O14" s="115">
        <f t="shared" ref="O14:O77" si="5">ROUND(J14*E14,2)</f>
        <v>0</v>
      </c>
      <c r="P14" s="116">
        <f t="shared" ref="P14:P77" si="6">SUM(M14:O14)</f>
        <v>0</v>
      </c>
    </row>
    <row r="15" spans="1:17" x14ac:dyDescent="0.2">
      <c r="A15" s="179">
        <v>1</v>
      </c>
      <c r="B15" s="173" t="s">
        <v>60</v>
      </c>
      <c r="C15" s="180" t="s">
        <v>201</v>
      </c>
      <c r="D15" s="181" t="s">
        <v>64</v>
      </c>
      <c r="E15" s="182">
        <v>1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Q15" s="21"/>
    </row>
    <row r="16" spans="1:17" x14ac:dyDescent="0.2">
      <c r="A16" s="179">
        <v>2</v>
      </c>
      <c r="B16" s="173" t="s">
        <v>60</v>
      </c>
      <c r="C16" s="180" t="s">
        <v>202</v>
      </c>
      <c r="D16" s="181" t="s">
        <v>62</v>
      </c>
      <c r="E16" s="182">
        <v>8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Q16" s="21"/>
    </row>
    <row r="17" spans="1:17" x14ac:dyDescent="0.2">
      <c r="A17" s="179">
        <v>3</v>
      </c>
      <c r="B17" s="173" t="s">
        <v>60</v>
      </c>
      <c r="C17" s="180" t="s">
        <v>203</v>
      </c>
      <c r="D17" s="181" t="s">
        <v>62</v>
      </c>
      <c r="E17" s="182">
        <v>6.6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Q17" s="21"/>
    </row>
    <row r="18" spans="1:17" x14ac:dyDescent="0.2">
      <c r="A18" s="179">
        <v>4</v>
      </c>
      <c r="B18" s="173" t="s">
        <v>60</v>
      </c>
      <c r="C18" s="180" t="s">
        <v>204</v>
      </c>
      <c r="D18" s="181" t="s">
        <v>64</v>
      </c>
      <c r="E18" s="182">
        <v>4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Q18" s="21"/>
    </row>
    <row r="19" spans="1:17" x14ac:dyDescent="0.2">
      <c r="A19" s="179">
        <v>5</v>
      </c>
      <c r="B19" s="173" t="s">
        <v>60</v>
      </c>
      <c r="C19" s="180" t="s">
        <v>205</v>
      </c>
      <c r="D19" s="181" t="s">
        <v>62</v>
      </c>
      <c r="E19" s="182">
        <v>22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Q19" s="21"/>
    </row>
    <row r="20" spans="1:17" ht="22.5" x14ac:dyDescent="0.2">
      <c r="A20" s="179">
        <v>6</v>
      </c>
      <c r="B20" s="173" t="s">
        <v>60</v>
      </c>
      <c r="C20" s="180" t="s">
        <v>206</v>
      </c>
      <c r="D20" s="181" t="s">
        <v>64</v>
      </c>
      <c r="E20" s="182">
        <v>1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Q20" s="21"/>
    </row>
    <row r="21" spans="1:17" ht="33.75" x14ac:dyDescent="0.2">
      <c r="A21" s="179">
        <v>7</v>
      </c>
      <c r="B21" s="173" t="s">
        <v>60</v>
      </c>
      <c r="C21" s="180" t="s">
        <v>207</v>
      </c>
      <c r="D21" s="181" t="s">
        <v>64</v>
      </c>
      <c r="E21" s="182">
        <v>1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Q21" s="21"/>
    </row>
    <row r="22" spans="1:17" ht="22.5" x14ac:dyDescent="0.2">
      <c r="A22" s="179">
        <v>8</v>
      </c>
      <c r="B22" s="173" t="s">
        <v>60</v>
      </c>
      <c r="C22" s="180" t="s">
        <v>208</v>
      </c>
      <c r="D22" s="181" t="s">
        <v>62</v>
      </c>
      <c r="E22" s="182">
        <v>7.9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Q22" s="21"/>
    </row>
    <row r="23" spans="1:17" x14ac:dyDescent="0.2">
      <c r="A23" s="179">
        <v>9</v>
      </c>
      <c r="B23" s="173" t="s">
        <v>60</v>
      </c>
      <c r="C23" s="180" t="s">
        <v>209</v>
      </c>
      <c r="D23" s="181" t="s">
        <v>64</v>
      </c>
      <c r="E23" s="182">
        <v>1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Q23" s="21"/>
    </row>
    <row r="24" spans="1:17" x14ac:dyDescent="0.2">
      <c r="A24" s="179">
        <v>10</v>
      </c>
      <c r="B24" s="173" t="s">
        <v>60</v>
      </c>
      <c r="C24" s="180" t="s">
        <v>210</v>
      </c>
      <c r="D24" s="181" t="s">
        <v>73</v>
      </c>
      <c r="E24" s="182">
        <v>17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Q24" s="21"/>
    </row>
    <row r="25" spans="1:17" ht="22.5" x14ac:dyDescent="0.2">
      <c r="A25" s="179">
        <v>11</v>
      </c>
      <c r="B25" s="173" t="s">
        <v>60</v>
      </c>
      <c r="C25" s="180" t="s">
        <v>211</v>
      </c>
      <c r="D25" s="181" t="s">
        <v>62</v>
      </c>
      <c r="E25" s="182">
        <v>4.5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Q25" s="21"/>
    </row>
    <row r="26" spans="1:17" ht="22.5" x14ac:dyDescent="0.2">
      <c r="A26" s="179">
        <v>12</v>
      </c>
      <c r="B26" s="173" t="s">
        <v>60</v>
      </c>
      <c r="C26" s="180" t="s">
        <v>256</v>
      </c>
      <c r="D26" s="181" t="s">
        <v>68</v>
      </c>
      <c r="E26" s="182">
        <v>1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Q26" s="21"/>
    </row>
    <row r="27" spans="1:17" ht="22.5" x14ac:dyDescent="0.2">
      <c r="A27" s="179">
        <v>13</v>
      </c>
      <c r="B27" s="173" t="s">
        <v>60</v>
      </c>
      <c r="C27" s="180" t="s">
        <v>212</v>
      </c>
      <c r="D27" s="181" t="s">
        <v>62</v>
      </c>
      <c r="E27" s="182">
        <v>11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Q27" s="21"/>
    </row>
    <row r="28" spans="1:17" x14ac:dyDescent="0.2">
      <c r="A28" s="179">
        <v>14</v>
      </c>
      <c r="B28" s="173" t="s">
        <v>60</v>
      </c>
      <c r="C28" s="180" t="s">
        <v>213</v>
      </c>
      <c r="D28" s="181" t="s">
        <v>64</v>
      </c>
      <c r="E28" s="182">
        <v>1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Q28" s="21"/>
    </row>
    <row r="29" spans="1:17" x14ac:dyDescent="0.2">
      <c r="A29" s="179">
        <v>15</v>
      </c>
      <c r="B29" s="173" t="s">
        <v>60</v>
      </c>
      <c r="C29" s="180" t="s">
        <v>85</v>
      </c>
      <c r="D29" s="181" t="s">
        <v>86</v>
      </c>
      <c r="E29" s="182">
        <v>8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Q29" s="21"/>
    </row>
    <row r="30" spans="1:17" ht="22.5" x14ac:dyDescent="0.2">
      <c r="A30" s="179">
        <v>16</v>
      </c>
      <c r="B30" s="173" t="s">
        <v>60</v>
      </c>
      <c r="C30" s="180" t="s">
        <v>87</v>
      </c>
      <c r="D30" s="181" t="s">
        <v>88</v>
      </c>
      <c r="E30" s="182">
        <v>8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Q30" s="21"/>
    </row>
    <row r="31" spans="1:17" x14ac:dyDescent="0.2">
      <c r="A31" s="162"/>
      <c r="B31" s="183"/>
      <c r="C31" s="184" t="s">
        <v>214</v>
      </c>
      <c r="D31" s="163"/>
      <c r="E31" s="185"/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Q31" s="21"/>
    </row>
    <row r="32" spans="1:17" x14ac:dyDescent="0.2">
      <c r="A32" s="179">
        <v>1</v>
      </c>
      <c r="B32" s="173" t="s">
        <v>60</v>
      </c>
      <c r="C32" s="180" t="s">
        <v>215</v>
      </c>
      <c r="D32" s="181" t="s">
        <v>64</v>
      </c>
      <c r="E32" s="182">
        <v>1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Q32" s="21"/>
    </row>
    <row r="33" spans="1:17" x14ac:dyDescent="0.2">
      <c r="A33" s="179">
        <v>2</v>
      </c>
      <c r="B33" s="173" t="s">
        <v>60</v>
      </c>
      <c r="C33" s="180" t="s">
        <v>202</v>
      </c>
      <c r="D33" s="181" t="s">
        <v>62</v>
      </c>
      <c r="E33" s="182">
        <v>25.5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Q33" s="21"/>
    </row>
    <row r="34" spans="1:17" x14ac:dyDescent="0.2">
      <c r="A34" s="179">
        <v>3</v>
      </c>
      <c r="B34" s="173" t="s">
        <v>60</v>
      </c>
      <c r="C34" s="180" t="s">
        <v>203</v>
      </c>
      <c r="D34" s="181" t="s">
        <v>62</v>
      </c>
      <c r="E34" s="182">
        <v>22.2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Q34" s="21"/>
    </row>
    <row r="35" spans="1:17" x14ac:dyDescent="0.2">
      <c r="A35" s="179">
        <v>4</v>
      </c>
      <c r="B35" s="173" t="s">
        <v>60</v>
      </c>
      <c r="C35" s="180" t="s">
        <v>204</v>
      </c>
      <c r="D35" s="181" t="s">
        <v>64</v>
      </c>
      <c r="E35" s="182">
        <v>4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Q35" s="21"/>
    </row>
    <row r="36" spans="1:17" x14ac:dyDescent="0.2">
      <c r="A36" s="179">
        <v>5</v>
      </c>
      <c r="B36" s="173" t="s">
        <v>60</v>
      </c>
      <c r="C36" s="180" t="s">
        <v>205</v>
      </c>
      <c r="D36" s="181" t="s">
        <v>62</v>
      </c>
      <c r="E36" s="182">
        <v>22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Q36" s="21"/>
    </row>
    <row r="37" spans="1:17" ht="33.75" x14ac:dyDescent="0.2">
      <c r="A37" s="179">
        <v>6</v>
      </c>
      <c r="B37" s="173" t="s">
        <v>60</v>
      </c>
      <c r="C37" s="180" t="s">
        <v>216</v>
      </c>
      <c r="D37" s="181" t="s">
        <v>68</v>
      </c>
      <c r="E37" s="182">
        <v>1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Q37" s="21"/>
    </row>
    <row r="38" spans="1:17" ht="22.5" x14ac:dyDescent="0.2">
      <c r="A38" s="179">
        <v>7</v>
      </c>
      <c r="B38" s="173" t="s">
        <v>60</v>
      </c>
      <c r="C38" s="180" t="s">
        <v>217</v>
      </c>
      <c r="D38" s="181" t="s">
        <v>62</v>
      </c>
      <c r="E38" s="182">
        <v>7.9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Q38" s="21"/>
    </row>
    <row r="39" spans="1:17" ht="45" x14ac:dyDescent="0.2">
      <c r="A39" s="179">
        <v>8</v>
      </c>
      <c r="B39" s="173" t="s">
        <v>60</v>
      </c>
      <c r="C39" s="180" t="s">
        <v>218</v>
      </c>
      <c r="D39" s="181" t="s">
        <v>68</v>
      </c>
      <c r="E39" s="182">
        <v>1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Q39" s="21"/>
    </row>
    <row r="40" spans="1:17" ht="45" x14ac:dyDescent="0.2">
      <c r="A40" s="179">
        <v>9</v>
      </c>
      <c r="B40" s="173" t="s">
        <v>60</v>
      </c>
      <c r="C40" s="180" t="s">
        <v>219</v>
      </c>
      <c r="D40" s="181" t="s">
        <v>68</v>
      </c>
      <c r="E40" s="182">
        <v>1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Q40" s="21"/>
    </row>
    <row r="41" spans="1:17" x14ac:dyDescent="0.2">
      <c r="A41" s="179">
        <v>10</v>
      </c>
      <c r="B41" s="173" t="s">
        <v>60</v>
      </c>
      <c r="C41" s="180" t="s">
        <v>85</v>
      </c>
      <c r="D41" s="181" t="s">
        <v>86</v>
      </c>
      <c r="E41" s="182">
        <v>8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Q41" s="21"/>
    </row>
    <row r="42" spans="1:17" ht="22.5" x14ac:dyDescent="0.2">
      <c r="A42" s="179">
        <v>11</v>
      </c>
      <c r="B42" s="173" t="s">
        <v>60</v>
      </c>
      <c r="C42" s="180" t="s">
        <v>87</v>
      </c>
      <c r="D42" s="181" t="s">
        <v>88</v>
      </c>
      <c r="E42" s="182">
        <v>8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Q42" s="21"/>
    </row>
    <row r="43" spans="1:17" x14ac:dyDescent="0.2">
      <c r="A43" s="162"/>
      <c r="B43" s="183"/>
      <c r="C43" s="184" t="s">
        <v>220</v>
      </c>
      <c r="D43" s="163"/>
      <c r="E43" s="185"/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Q43" s="21"/>
    </row>
    <row r="44" spans="1:17" x14ac:dyDescent="0.2">
      <c r="A44" s="179">
        <v>1</v>
      </c>
      <c r="B44" s="173" t="s">
        <v>60</v>
      </c>
      <c r="C44" s="180" t="s">
        <v>201</v>
      </c>
      <c r="D44" s="181" t="s">
        <v>64</v>
      </c>
      <c r="E44" s="182">
        <v>4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Q44" s="21"/>
    </row>
    <row r="45" spans="1:17" x14ac:dyDescent="0.2">
      <c r="A45" s="179">
        <v>2</v>
      </c>
      <c r="B45" s="173" t="s">
        <v>60</v>
      </c>
      <c r="C45" s="180" t="s">
        <v>202</v>
      </c>
      <c r="D45" s="181" t="s">
        <v>62</v>
      </c>
      <c r="E45" s="182">
        <v>226.1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Q45" s="21"/>
    </row>
    <row r="46" spans="1:17" x14ac:dyDescent="0.2">
      <c r="A46" s="179">
        <v>3</v>
      </c>
      <c r="B46" s="173" t="s">
        <v>60</v>
      </c>
      <c r="C46" s="180" t="s">
        <v>203</v>
      </c>
      <c r="D46" s="181" t="s">
        <v>62</v>
      </c>
      <c r="E46" s="182">
        <v>213.9</v>
      </c>
      <c r="F46" s="113"/>
      <c r="G46" s="114"/>
      <c r="H46" s="115">
        <f t="shared" ref="H46:H77" si="7">ROUND(F46*G46,2)</f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Q46" s="21"/>
    </row>
    <row r="47" spans="1:17" ht="22.5" x14ac:dyDescent="0.2">
      <c r="A47" s="179">
        <v>4</v>
      </c>
      <c r="B47" s="173" t="s">
        <v>60</v>
      </c>
      <c r="C47" s="180" t="s">
        <v>221</v>
      </c>
      <c r="D47" s="181" t="s">
        <v>62</v>
      </c>
      <c r="E47" s="182">
        <v>34.700000000000003</v>
      </c>
      <c r="F47" s="113"/>
      <c r="G47" s="114"/>
      <c r="H47" s="115">
        <f t="shared" si="7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  <c r="Q47" s="21"/>
    </row>
    <row r="48" spans="1:17" x14ac:dyDescent="0.2">
      <c r="A48" s="179">
        <v>5</v>
      </c>
      <c r="B48" s="173" t="s">
        <v>60</v>
      </c>
      <c r="C48" s="180" t="s">
        <v>222</v>
      </c>
      <c r="D48" s="181" t="s">
        <v>64</v>
      </c>
      <c r="E48" s="182">
        <v>40</v>
      </c>
      <c r="F48" s="113"/>
      <c r="G48" s="114"/>
      <c r="H48" s="115">
        <f t="shared" si="7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  <c r="Q48" s="21"/>
    </row>
    <row r="49" spans="1:18" ht="33.75" x14ac:dyDescent="0.2">
      <c r="A49" s="179">
        <v>6</v>
      </c>
      <c r="B49" s="173" t="s">
        <v>60</v>
      </c>
      <c r="C49" s="180" t="s">
        <v>223</v>
      </c>
      <c r="D49" s="181" t="s">
        <v>64</v>
      </c>
      <c r="E49" s="182">
        <v>3</v>
      </c>
      <c r="F49" s="113"/>
      <c r="G49" s="114"/>
      <c r="H49" s="115">
        <f t="shared" si="7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  <c r="Q49" s="21"/>
      <c r="R49" s="108"/>
    </row>
    <row r="50" spans="1:18" x14ac:dyDescent="0.2">
      <c r="A50" s="179">
        <v>7</v>
      </c>
      <c r="B50" s="173" t="s">
        <v>60</v>
      </c>
      <c r="C50" s="180" t="s">
        <v>224</v>
      </c>
      <c r="D50" s="181" t="s">
        <v>64</v>
      </c>
      <c r="E50" s="182">
        <v>29</v>
      </c>
      <c r="F50" s="113"/>
      <c r="G50" s="114"/>
      <c r="H50" s="115">
        <f t="shared" si="7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  <c r="Q50" s="21"/>
    </row>
    <row r="51" spans="1:18" x14ac:dyDescent="0.2">
      <c r="A51" s="179">
        <v>8</v>
      </c>
      <c r="B51" s="173" t="s">
        <v>60</v>
      </c>
      <c r="C51" s="180" t="s">
        <v>225</v>
      </c>
      <c r="D51" s="181" t="s">
        <v>62</v>
      </c>
      <c r="E51" s="182">
        <v>201.8</v>
      </c>
      <c r="F51" s="113"/>
      <c r="G51" s="114"/>
      <c r="H51" s="115">
        <f t="shared" si="7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  <c r="Q51" s="21"/>
    </row>
    <row r="52" spans="1:18" ht="56.25" x14ac:dyDescent="0.2">
      <c r="A52" s="179">
        <v>9</v>
      </c>
      <c r="B52" s="173" t="s">
        <v>60</v>
      </c>
      <c r="C52" s="180" t="s">
        <v>226</v>
      </c>
      <c r="D52" s="181" t="s">
        <v>64</v>
      </c>
      <c r="E52" s="182">
        <v>1</v>
      </c>
      <c r="F52" s="113"/>
      <c r="G52" s="114"/>
      <c r="H52" s="115">
        <f t="shared" si="7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  <c r="Q52" s="21"/>
    </row>
    <row r="53" spans="1:18" ht="45" x14ac:dyDescent="0.2">
      <c r="A53" s="179">
        <v>10</v>
      </c>
      <c r="B53" s="173" t="s">
        <v>60</v>
      </c>
      <c r="C53" s="180" t="s">
        <v>227</v>
      </c>
      <c r="D53" s="181" t="s">
        <v>64</v>
      </c>
      <c r="E53" s="182">
        <v>1</v>
      </c>
      <c r="F53" s="113"/>
      <c r="G53" s="114"/>
      <c r="H53" s="115">
        <f t="shared" si="7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  <c r="Q53" s="21"/>
    </row>
    <row r="54" spans="1:18" ht="45" x14ac:dyDescent="0.2">
      <c r="A54" s="179">
        <v>11</v>
      </c>
      <c r="B54" s="173" t="s">
        <v>60</v>
      </c>
      <c r="C54" s="180" t="s">
        <v>228</v>
      </c>
      <c r="D54" s="181" t="s">
        <v>64</v>
      </c>
      <c r="E54" s="182">
        <v>2</v>
      </c>
      <c r="F54" s="113"/>
      <c r="G54" s="114"/>
      <c r="H54" s="115">
        <f t="shared" si="7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  <c r="Q54" s="21"/>
    </row>
    <row r="55" spans="1:18" ht="33.75" x14ac:dyDescent="0.2">
      <c r="A55" s="179">
        <v>12</v>
      </c>
      <c r="B55" s="173" t="s">
        <v>60</v>
      </c>
      <c r="C55" s="180" t="s">
        <v>229</v>
      </c>
      <c r="D55" s="181" t="s">
        <v>68</v>
      </c>
      <c r="E55" s="182">
        <v>1</v>
      </c>
      <c r="F55" s="113"/>
      <c r="G55" s="114"/>
      <c r="H55" s="115">
        <f t="shared" si="7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  <c r="Q55" s="21"/>
    </row>
    <row r="56" spans="1:18" ht="33.75" x14ac:dyDescent="0.2">
      <c r="A56" s="179">
        <v>13</v>
      </c>
      <c r="B56" s="173" t="s">
        <v>60</v>
      </c>
      <c r="C56" s="180" t="s">
        <v>230</v>
      </c>
      <c r="D56" s="181" t="s">
        <v>64</v>
      </c>
      <c r="E56" s="182">
        <v>2</v>
      </c>
      <c r="F56" s="113"/>
      <c r="G56" s="114"/>
      <c r="H56" s="115">
        <f t="shared" si="7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  <c r="Q56" s="21"/>
    </row>
    <row r="57" spans="1:18" ht="45" x14ac:dyDescent="0.2">
      <c r="A57" s="179">
        <v>14</v>
      </c>
      <c r="B57" s="173" t="s">
        <v>60</v>
      </c>
      <c r="C57" s="180" t="s">
        <v>231</v>
      </c>
      <c r="D57" s="181" t="s">
        <v>68</v>
      </c>
      <c r="E57" s="182">
        <v>1</v>
      </c>
      <c r="F57" s="113"/>
      <c r="G57" s="114"/>
      <c r="H57" s="115">
        <f t="shared" si="7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  <c r="Q57" s="21"/>
    </row>
    <row r="58" spans="1:18" ht="33.75" x14ac:dyDescent="0.2">
      <c r="A58" s="179">
        <v>15</v>
      </c>
      <c r="B58" s="173" t="s">
        <v>60</v>
      </c>
      <c r="C58" s="180" t="s">
        <v>232</v>
      </c>
      <c r="D58" s="181" t="s">
        <v>68</v>
      </c>
      <c r="E58" s="182">
        <v>1</v>
      </c>
      <c r="F58" s="113"/>
      <c r="G58" s="114"/>
      <c r="H58" s="115">
        <f t="shared" si="7"/>
        <v>0</v>
      </c>
      <c r="I58" s="114"/>
      <c r="J58" s="114"/>
      <c r="K58" s="116">
        <f t="shared" si="1"/>
        <v>0</v>
      </c>
      <c r="L58" s="117">
        <f t="shared" si="2"/>
        <v>0</v>
      </c>
      <c r="M58" s="115">
        <f t="shared" si="3"/>
        <v>0</v>
      </c>
      <c r="N58" s="115">
        <f t="shared" si="4"/>
        <v>0</v>
      </c>
      <c r="O58" s="115">
        <f t="shared" si="5"/>
        <v>0</v>
      </c>
      <c r="P58" s="116">
        <f t="shared" si="6"/>
        <v>0</v>
      </c>
      <c r="Q58" s="21"/>
    </row>
    <row r="59" spans="1:18" ht="22.5" x14ac:dyDescent="0.2">
      <c r="A59" s="179">
        <v>16</v>
      </c>
      <c r="B59" s="173" t="s">
        <v>60</v>
      </c>
      <c r="C59" s="180" t="s">
        <v>233</v>
      </c>
      <c r="D59" s="181" t="s">
        <v>68</v>
      </c>
      <c r="E59" s="182">
        <v>66</v>
      </c>
      <c r="F59" s="113"/>
      <c r="G59" s="114"/>
      <c r="H59" s="115">
        <f t="shared" si="7"/>
        <v>0</v>
      </c>
      <c r="I59" s="114"/>
      <c r="J59" s="114"/>
      <c r="K59" s="116">
        <f t="shared" si="1"/>
        <v>0</v>
      </c>
      <c r="L59" s="117">
        <f t="shared" si="2"/>
        <v>0</v>
      </c>
      <c r="M59" s="115">
        <f t="shared" si="3"/>
        <v>0</v>
      </c>
      <c r="N59" s="115">
        <f t="shared" si="4"/>
        <v>0</v>
      </c>
      <c r="O59" s="115">
        <f t="shared" si="5"/>
        <v>0</v>
      </c>
      <c r="P59" s="116">
        <f t="shared" si="6"/>
        <v>0</v>
      </c>
      <c r="Q59" s="21"/>
    </row>
    <row r="60" spans="1:18" x14ac:dyDescent="0.2">
      <c r="A60" s="179">
        <v>17</v>
      </c>
      <c r="B60" s="173" t="s">
        <v>60</v>
      </c>
      <c r="C60" s="180" t="s">
        <v>234</v>
      </c>
      <c r="D60" s="181" t="s">
        <v>62</v>
      </c>
      <c r="E60" s="182">
        <v>91.2</v>
      </c>
      <c r="F60" s="113"/>
      <c r="G60" s="114"/>
      <c r="H60" s="115">
        <f t="shared" si="7"/>
        <v>0</v>
      </c>
      <c r="I60" s="114"/>
      <c r="J60" s="114"/>
      <c r="K60" s="116">
        <f t="shared" si="1"/>
        <v>0</v>
      </c>
      <c r="L60" s="117">
        <f t="shared" si="2"/>
        <v>0</v>
      </c>
      <c r="M60" s="115">
        <f t="shared" si="3"/>
        <v>0</v>
      </c>
      <c r="N60" s="115">
        <f t="shared" si="4"/>
        <v>0</v>
      </c>
      <c r="O60" s="115">
        <f t="shared" si="5"/>
        <v>0</v>
      </c>
      <c r="P60" s="116">
        <f t="shared" si="6"/>
        <v>0</v>
      </c>
      <c r="Q60" s="21"/>
    </row>
    <row r="61" spans="1:18" ht="22.5" x14ac:dyDescent="0.2">
      <c r="A61" s="179">
        <v>18</v>
      </c>
      <c r="B61" s="173" t="s">
        <v>60</v>
      </c>
      <c r="C61" s="180" t="s">
        <v>235</v>
      </c>
      <c r="D61" s="181" t="s">
        <v>73</v>
      </c>
      <c r="E61" s="182">
        <v>25.5</v>
      </c>
      <c r="F61" s="113"/>
      <c r="G61" s="114"/>
      <c r="H61" s="115">
        <f t="shared" si="7"/>
        <v>0</v>
      </c>
      <c r="I61" s="114"/>
      <c r="J61" s="114"/>
      <c r="K61" s="116">
        <f t="shared" si="1"/>
        <v>0</v>
      </c>
      <c r="L61" s="117">
        <f t="shared" si="2"/>
        <v>0</v>
      </c>
      <c r="M61" s="115">
        <f t="shared" si="3"/>
        <v>0</v>
      </c>
      <c r="N61" s="115">
        <f t="shared" si="4"/>
        <v>0</v>
      </c>
      <c r="O61" s="115">
        <f t="shared" si="5"/>
        <v>0</v>
      </c>
      <c r="P61" s="116">
        <f t="shared" si="6"/>
        <v>0</v>
      </c>
      <c r="Q61" s="21"/>
    </row>
    <row r="62" spans="1:18" x14ac:dyDescent="0.2">
      <c r="A62" s="179">
        <v>19</v>
      </c>
      <c r="B62" s="173" t="s">
        <v>60</v>
      </c>
      <c r="C62" s="180" t="s">
        <v>236</v>
      </c>
      <c r="D62" s="181" t="s">
        <v>73</v>
      </c>
      <c r="E62" s="182">
        <v>483.4</v>
      </c>
      <c r="F62" s="113"/>
      <c r="G62" s="114"/>
      <c r="H62" s="115">
        <f t="shared" si="7"/>
        <v>0</v>
      </c>
      <c r="I62" s="114"/>
      <c r="J62" s="114"/>
      <c r="K62" s="116">
        <f t="shared" si="1"/>
        <v>0</v>
      </c>
      <c r="L62" s="117">
        <f t="shared" si="2"/>
        <v>0</v>
      </c>
      <c r="M62" s="115">
        <f t="shared" si="3"/>
        <v>0</v>
      </c>
      <c r="N62" s="115">
        <f t="shared" si="4"/>
        <v>0</v>
      </c>
      <c r="O62" s="115">
        <f t="shared" si="5"/>
        <v>0</v>
      </c>
      <c r="P62" s="116">
        <f t="shared" si="6"/>
        <v>0</v>
      </c>
      <c r="Q62" s="21"/>
    </row>
    <row r="63" spans="1:18" x14ac:dyDescent="0.2">
      <c r="A63" s="179">
        <v>20</v>
      </c>
      <c r="B63" s="173" t="s">
        <v>60</v>
      </c>
      <c r="C63" s="180" t="s">
        <v>237</v>
      </c>
      <c r="D63" s="181" t="s">
        <v>73</v>
      </c>
      <c r="E63" s="182">
        <v>483.4</v>
      </c>
      <c r="F63" s="113"/>
      <c r="G63" s="114"/>
      <c r="H63" s="115">
        <f t="shared" si="7"/>
        <v>0</v>
      </c>
      <c r="I63" s="114"/>
      <c r="J63" s="114"/>
      <c r="K63" s="116">
        <f t="shared" si="1"/>
        <v>0</v>
      </c>
      <c r="L63" s="117">
        <f t="shared" si="2"/>
        <v>0</v>
      </c>
      <c r="M63" s="115">
        <f t="shared" si="3"/>
        <v>0</v>
      </c>
      <c r="N63" s="115">
        <f t="shared" si="4"/>
        <v>0</v>
      </c>
      <c r="O63" s="115">
        <f t="shared" si="5"/>
        <v>0</v>
      </c>
      <c r="P63" s="116">
        <f t="shared" si="6"/>
        <v>0</v>
      </c>
      <c r="Q63" s="21"/>
    </row>
    <row r="64" spans="1:18" ht="22.5" x14ac:dyDescent="0.2">
      <c r="A64" s="179">
        <v>21</v>
      </c>
      <c r="B64" s="173" t="s">
        <v>60</v>
      </c>
      <c r="C64" s="180" t="s">
        <v>238</v>
      </c>
      <c r="D64" s="181" t="s">
        <v>68</v>
      </c>
      <c r="E64" s="182">
        <v>5</v>
      </c>
      <c r="F64" s="113"/>
      <c r="G64" s="114"/>
      <c r="H64" s="115">
        <f t="shared" si="7"/>
        <v>0</v>
      </c>
      <c r="I64" s="114"/>
      <c r="J64" s="114"/>
      <c r="K64" s="116">
        <f t="shared" si="1"/>
        <v>0</v>
      </c>
      <c r="L64" s="117">
        <f t="shared" si="2"/>
        <v>0</v>
      </c>
      <c r="M64" s="115">
        <f t="shared" si="3"/>
        <v>0</v>
      </c>
      <c r="N64" s="115">
        <f t="shared" si="4"/>
        <v>0</v>
      </c>
      <c r="O64" s="115">
        <f t="shared" si="5"/>
        <v>0</v>
      </c>
      <c r="P64" s="116">
        <f t="shared" si="6"/>
        <v>0</v>
      </c>
      <c r="Q64" s="21"/>
    </row>
    <row r="65" spans="1:17" ht="22.5" x14ac:dyDescent="0.2">
      <c r="A65" s="179">
        <v>22</v>
      </c>
      <c r="B65" s="173" t="s">
        <v>60</v>
      </c>
      <c r="C65" s="180" t="s">
        <v>239</v>
      </c>
      <c r="D65" s="181" t="s">
        <v>68</v>
      </c>
      <c r="E65" s="182">
        <v>1</v>
      </c>
      <c r="F65" s="113"/>
      <c r="G65" s="114"/>
      <c r="H65" s="115">
        <f t="shared" si="7"/>
        <v>0</v>
      </c>
      <c r="I65" s="114"/>
      <c r="J65" s="114"/>
      <c r="K65" s="116">
        <f t="shared" si="1"/>
        <v>0</v>
      </c>
      <c r="L65" s="117">
        <f t="shared" si="2"/>
        <v>0</v>
      </c>
      <c r="M65" s="115">
        <f t="shared" si="3"/>
        <v>0</v>
      </c>
      <c r="N65" s="115">
        <f t="shared" si="4"/>
        <v>0</v>
      </c>
      <c r="O65" s="115">
        <f t="shared" si="5"/>
        <v>0</v>
      </c>
      <c r="P65" s="116">
        <f t="shared" si="6"/>
        <v>0</v>
      </c>
      <c r="Q65" s="21"/>
    </row>
    <row r="66" spans="1:17" ht="45" x14ac:dyDescent="0.2">
      <c r="A66" s="179">
        <v>23</v>
      </c>
      <c r="B66" s="173" t="s">
        <v>60</v>
      </c>
      <c r="C66" s="180" t="s">
        <v>240</v>
      </c>
      <c r="D66" s="181" t="s">
        <v>68</v>
      </c>
      <c r="E66" s="182">
        <v>1</v>
      </c>
      <c r="F66" s="113"/>
      <c r="G66" s="114"/>
      <c r="H66" s="115">
        <f t="shared" si="7"/>
        <v>0</v>
      </c>
      <c r="I66" s="114"/>
      <c r="J66" s="114"/>
      <c r="K66" s="116">
        <f t="shared" si="1"/>
        <v>0</v>
      </c>
      <c r="L66" s="117">
        <f t="shared" si="2"/>
        <v>0</v>
      </c>
      <c r="M66" s="115">
        <f t="shared" si="3"/>
        <v>0</v>
      </c>
      <c r="N66" s="115">
        <f t="shared" si="4"/>
        <v>0</v>
      </c>
      <c r="O66" s="115">
        <f t="shared" si="5"/>
        <v>0</v>
      </c>
      <c r="P66" s="116">
        <f t="shared" si="6"/>
        <v>0</v>
      </c>
      <c r="Q66" s="21"/>
    </row>
    <row r="67" spans="1:17" ht="22.5" x14ac:dyDescent="0.2">
      <c r="A67" s="179">
        <v>24</v>
      </c>
      <c r="B67" s="173" t="s">
        <v>60</v>
      </c>
      <c r="C67" s="180" t="s">
        <v>241</v>
      </c>
      <c r="D67" s="181" t="s">
        <v>62</v>
      </c>
      <c r="E67" s="182">
        <v>3.3</v>
      </c>
      <c r="F67" s="113"/>
      <c r="G67" s="114"/>
      <c r="H67" s="115">
        <f t="shared" si="7"/>
        <v>0</v>
      </c>
      <c r="I67" s="114"/>
      <c r="J67" s="114"/>
      <c r="K67" s="116">
        <f t="shared" si="1"/>
        <v>0</v>
      </c>
      <c r="L67" s="117">
        <f t="shared" si="2"/>
        <v>0</v>
      </c>
      <c r="M67" s="115">
        <f t="shared" si="3"/>
        <v>0</v>
      </c>
      <c r="N67" s="115">
        <f t="shared" si="4"/>
        <v>0</v>
      </c>
      <c r="O67" s="115">
        <f t="shared" si="5"/>
        <v>0</v>
      </c>
      <c r="P67" s="116">
        <f t="shared" si="6"/>
        <v>0</v>
      </c>
      <c r="Q67" s="21"/>
    </row>
    <row r="68" spans="1:17" x14ac:dyDescent="0.2">
      <c r="A68" s="179">
        <v>25</v>
      </c>
      <c r="B68" s="173" t="s">
        <v>60</v>
      </c>
      <c r="C68" s="180" t="s">
        <v>85</v>
      </c>
      <c r="D68" s="181" t="s">
        <v>68</v>
      </c>
      <c r="E68" s="182">
        <v>1</v>
      </c>
      <c r="F68" s="113"/>
      <c r="G68" s="114"/>
      <c r="H68" s="115">
        <f t="shared" si="7"/>
        <v>0</v>
      </c>
      <c r="I68" s="114"/>
      <c r="J68" s="114"/>
      <c r="K68" s="116">
        <f t="shared" si="1"/>
        <v>0</v>
      </c>
      <c r="L68" s="117">
        <f t="shared" si="2"/>
        <v>0</v>
      </c>
      <c r="M68" s="115">
        <f t="shared" si="3"/>
        <v>0</v>
      </c>
      <c r="N68" s="115">
        <f t="shared" si="4"/>
        <v>0</v>
      </c>
      <c r="O68" s="115">
        <f t="shared" si="5"/>
        <v>0</v>
      </c>
      <c r="P68" s="116">
        <f t="shared" si="6"/>
        <v>0</v>
      </c>
      <c r="Q68" s="21"/>
    </row>
    <row r="69" spans="1:17" ht="22.5" x14ac:dyDescent="0.2">
      <c r="A69" s="179">
        <v>26</v>
      </c>
      <c r="B69" s="173" t="s">
        <v>60</v>
      </c>
      <c r="C69" s="180" t="s">
        <v>87</v>
      </c>
      <c r="D69" s="181" t="s">
        <v>88</v>
      </c>
      <c r="E69" s="182">
        <v>24</v>
      </c>
      <c r="F69" s="113"/>
      <c r="G69" s="114"/>
      <c r="H69" s="115">
        <f t="shared" si="7"/>
        <v>0</v>
      </c>
      <c r="I69" s="114"/>
      <c r="J69" s="114"/>
      <c r="K69" s="116">
        <f t="shared" si="1"/>
        <v>0</v>
      </c>
      <c r="L69" s="117">
        <f t="shared" si="2"/>
        <v>0</v>
      </c>
      <c r="M69" s="115">
        <f t="shared" si="3"/>
        <v>0</v>
      </c>
      <c r="N69" s="115">
        <f t="shared" si="4"/>
        <v>0</v>
      </c>
      <c r="O69" s="115">
        <f t="shared" si="5"/>
        <v>0</v>
      </c>
      <c r="P69" s="116">
        <f t="shared" si="6"/>
        <v>0</v>
      </c>
      <c r="Q69" s="21"/>
    </row>
    <row r="70" spans="1:17" x14ac:dyDescent="0.2">
      <c r="A70" s="162"/>
      <c r="B70" s="183"/>
      <c r="C70" s="184" t="s">
        <v>242</v>
      </c>
      <c r="D70" s="163"/>
      <c r="E70" s="185"/>
      <c r="F70" s="113"/>
      <c r="G70" s="114"/>
      <c r="H70" s="115">
        <f t="shared" si="7"/>
        <v>0</v>
      </c>
      <c r="I70" s="114"/>
      <c r="J70" s="114"/>
      <c r="K70" s="116">
        <f t="shared" si="1"/>
        <v>0</v>
      </c>
      <c r="L70" s="117">
        <f t="shared" si="2"/>
        <v>0</v>
      </c>
      <c r="M70" s="115">
        <f t="shared" si="3"/>
        <v>0</v>
      </c>
      <c r="N70" s="115">
        <f t="shared" si="4"/>
        <v>0</v>
      </c>
      <c r="O70" s="115">
        <f t="shared" si="5"/>
        <v>0</v>
      </c>
      <c r="P70" s="116">
        <f t="shared" si="6"/>
        <v>0</v>
      </c>
      <c r="Q70" s="21"/>
    </row>
    <row r="71" spans="1:17" x14ac:dyDescent="0.2">
      <c r="A71" s="179">
        <v>1</v>
      </c>
      <c r="B71" s="173" t="s">
        <v>60</v>
      </c>
      <c r="C71" s="180" t="s">
        <v>201</v>
      </c>
      <c r="D71" s="181" t="s">
        <v>64</v>
      </c>
      <c r="E71" s="182">
        <v>10</v>
      </c>
      <c r="F71" s="113"/>
      <c r="G71" s="114"/>
      <c r="H71" s="115">
        <f t="shared" si="7"/>
        <v>0</v>
      </c>
      <c r="I71" s="114"/>
      <c r="J71" s="114"/>
      <c r="K71" s="116">
        <f t="shared" si="1"/>
        <v>0</v>
      </c>
      <c r="L71" s="117">
        <f t="shared" si="2"/>
        <v>0</v>
      </c>
      <c r="M71" s="115">
        <f t="shared" si="3"/>
        <v>0</v>
      </c>
      <c r="N71" s="115">
        <f t="shared" si="4"/>
        <v>0</v>
      </c>
      <c r="O71" s="115">
        <f t="shared" si="5"/>
        <v>0</v>
      </c>
      <c r="P71" s="116">
        <f t="shared" si="6"/>
        <v>0</v>
      </c>
      <c r="Q71" s="21"/>
    </row>
    <row r="72" spans="1:17" x14ac:dyDescent="0.2">
      <c r="A72" s="179">
        <v>2</v>
      </c>
      <c r="B72" s="173" t="s">
        <v>60</v>
      </c>
      <c r="C72" s="180" t="s">
        <v>202</v>
      </c>
      <c r="D72" s="181" t="s">
        <v>62</v>
      </c>
      <c r="E72" s="182">
        <v>255.8</v>
      </c>
      <c r="F72" s="113"/>
      <c r="G72" s="114"/>
      <c r="H72" s="115">
        <f t="shared" si="7"/>
        <v>0</v>
      </c>
      <c r="I72" s="114"/>
      <c r="J72" s="114"/>
      <c r="K72" s="116">
        <f t="shared" si="1"/>
        <v>0</v>
      </c>
      <c r="L72" s="117">
        <f t="shared" si="2"/>
        <v>0</v>
      </c>
      <c r="M72" s="115">
        <f t="shared" si="3"/>
        <v>0</v>
      </c>
      <c r="N72" s="115">
        <f t="shared" si="4"/>
        <v>0</v>
      </c>
      <c r="O72" s="115">
        <f t="shared" si="5"/>
        <v>0</v>
      </c>
      <c r="P72" s="116">
        <f t="shared" si="6"/>
        <v>0</v>
      </c>
      <c r="Q72" s="21"/>
    </row>
    <row r="73" spans="1:17" x14ac:dyDescent="0.2">
      <c r="A73" s="179">
        <v>3</v>
      </c>
      <c r="B73" s="173" t="s">
        <v>60</v>
      </c>
      <c r="C73" s="180" t="s">
        <v>203</v>
      </c>
      <c r="D73" s="181" t="s">
        <v>62</v>
      </c>
      <c r="E73" s="182">
        <v>255.8</v>
      </c>
      <c r="F73" s="113"/>
      <c r="G73" s="114"/>
      <c r="H73" s="115">
        <f t="shared" si="7"/>
        <v>0</v>
      </c>
      <c r="I73" s="114"/>
      <c r="J73" s="114"/>
      <c r="K73" s="116">
        <f t="shared" si="1"/>
        <v>0</v>
      </c>
      <c r="L73" s="117">
        <f t="shared" si="2"/>
        <v>0</v>
      </c>
      <c r="M73" s="115">
        <f t="shared" si="3"/>
        <v>0</v>
      </c>
      <c r="N73" s="115">
        <f t="shared" si="4"/>
        <v>0</v>
      </c>
      <c r="O73" s="115">
        <f t="shared" si="5"/>
        <v>0</v>
      </c>
      <c r="P73" s="116">
        <f t="shared" si="6"/>
        <v>0</v>
      </c>
      <c r="Q73" s="21"/>
    </row>
    <row r="74" spans="1:17" ht="22.5" x14ac:dyDescent="0.2">
      <c r="A74" s="179">
        <v>4</v>
      </c>
      <c r="B74" s="173" t="s">
        <v>60</v>
      </c>
      <c r="C74" s="180" t="s">
        <v>243</v>
      </c>
      <c r="D74" s="181" t="s">
        <v>62</v>
      </c>
      <c r="E74" s="182">
        <v>53.9</v>
      </c>
      <c r="F74" s="113"/>
      <c r="G74" s="114"/>
      <c r="H74" s="115">
        <f t="shared" si="7"/>
        <v>0</v>
      </c>
      <c r="I74" s="114"/>
      <c r="J74" s="114"/>
      <c r="K74" s="116">
        <f t="shared" si="1"/>
        <v>0</v>
      </c>
      <c r="L74" s="117">
        <f t="shared" si="2"/>
        <v>0</v>
      </c>
      <c r="M74" s="115">
        <f t="shared" si="3"/>
        <v>0</v>
      </c>
      <c r="N74" s="115">
        <f t="shared" si="4"/>
        <v>0</v>
      </c>
      <c r="O74" s="115">
        <f t="shared" si="5"/>
        <v>0</v>
      </c>
      <c r="P74" s="116">
        <f t="shared" si="6"/>
        <v>0</v>
      </c>
      <c r="Q74" s="21"/>
    </row>
    <row r="75" spans="1:17" x14ac:dyDescent="0.2">
      <c r="A75" s="179">
        <v>5</v>
      </c>
      <c r="B75" s="173" t="s">
        <v>60</v>
      </c>
      <c r="C75" s="180" t="s">
        <v>222</v>
      </c>
      <c r="D75" s="181" t="s">
        <v>64</v>
      </c>
      <c r="E75" s="182">
        <v>49</v>
      </c>
      <c r="F75" s="113"/>
      <c r="G75" s="114"/>
      <c r="H75" s="115">
        <f t="shared" si="7"/>
        <v>0</v>
      </c>
      <c r="I75" s="114"/>
      <c r="J75" s="114"/>
      <c r="K75" s="116">
        <f t="shared" si="1"/>
        <v>0</v>
      </c>
      <c r="L75" s="117">
        <f t="shared" si="2"/>
        <v>0</v>
      </c>
      <c r="M75" s="115">
        <f t="shared" si="3"/>
        <v>0</v>
      </c>
      <c r="N75" s="115">
        <f t="shared" si="4"/>
        <v>0</v>
      </c>
      <c r="O75" s="115">
        <f t="shared" si="5"/>
        <v>0</v>
      </c>
      <c r="P75" s="116">
        <f t="shared" si="6"/>
        <v>0</v>
      </c>
      <c r="Q75" s="21"/>
    </row>
    <row r="76" spans="1:17" ht="22.5" x14ac:dyDescent="0.2">
      <c r="A76" s="179">
        <v>6</v>
      </c>
      <c r="B76" s="173" t="s">
        <v>60</v>
      </c>
      <c r="C76" s="180" t="s">
        <v>244</v>
      </c>
      <c r="D76" s="181" t="s">
        <v>68</v>
      </c>
      <c r="E76" s="182">
        <v>65</v>
      </c>
      <c r="F76" s="113"/>
      <c r="G76" s="114"/>
      <c r="H76" s="115">
        <f t="shared" si="7"/>
        <v>0</v>
      </c>
      <c r="I76" s="114"/>
      <c r="J76" s="114"/>
      <c r="K76" s="116">
        <f t="shared" si="1"/>
        <v>0</v>
      </c>
      <c r="L76" s="117">
        <f t="shared" si="2"/>
        <v>0</v>
      </c>
      <c r="M76" s="115">
        <f t="shared" si="3"/>
        <v>0</v>
      </c>
      <c r="N76" s="115">
        <f t="shared" si="4"/>
        <v>0</v>
      </c>
      <c r="O76" s="115">
        <f t="shared" si="5"/>
        <v>0</v>
      </c>
      <c r="P76" s="116">
        <f t="shared" si="6"/>
        <v>0</v>
      </c>
      <c r="Q76" s="21"/>
    </row>
    <row r="77" spans="1:17" x14ac:dyDescent="0.2">
      <c r="A77" s="179">
        <v>7</v>
      </c>
      <c r="B77" s="173" t="s">
        <v>60</v>
      </c>
      <c r="C77" s="180" t="s">
        <v>224</v>
      </c>
      <c r="D77" s="181" t="s">
        <v>64</v>
      </c>
      <c r="E77" s="182">
        <v>12</v>
      </c>
      <c r="F77" s="113"/>
      <c r="G77" s="114"/>
      <c r="H77" s="115">
        <f t="shared" si="7"/>
        <v>0</v>
      </c>
      <c r="I77" s="114"/>
      <c r="J77" s="114"/>
      <c r="K77" s="116">
        <f t="shared" si="1"/>
        <v>0</v>
      </c>
      <c r="L77" s="117">
        <f t="shared" si="2"/>
        <v>0</v>
      </c>
      <c r="M77" s="115">
        <f t="shared" si="3"/>
        <v>0</v>
      </c>
      <c r="N77" s="115">
        <f t="shared" si="4"/>
        <v>0</v>
      </c>
      <c r="O77" s="115">
        <f t="shared" si="5"/>
        <v>0</v>
      </c>
      <c r="P77" s="116">
        <f t="shared" si="6"/>
        <v>0</v>
      </c>
      <c r="Q77" s="21"/>
    </row>
    <row r="78" spans="1:17" x14ac:dyDescent="0.2">
      <c r="A78" s="179">
        <v>8</v>
      </c>
      <c r="B78" s="173" t="s">
        <v>60</v>
      </c>
      <c r="C78" s="180" t="s">
        <v>225</v>
      </c>
      <c r="D78" s="181" t="s">
        <v>62</v>
      </c>
      <c r="E78" s="182">
        <v>198.3</v>
      </c>
      <c r="F78" s="113"/>
      <c r="G78" s="114"/>
      <c r="H78" s="115">
        <f t="shared" ref="H78:H109" si="8">ROUND(F78*G78,2)</f>
        <v>0</v>
      </c>
      <c r="I78" s="114"/>
      <c r="J78" s="114"/>
      <c r="K78" s="116">
        <f t="shared" ref="K78:K93" si="9">SUM(H78:J78)</f>
        <v>0</v>
      </c>
      <c r="L78" s="117">
        <f t="shared" ref="L78:L93" si="10">ROUND(E78*F78,2)</f>
        <v>0</v>
      </c>
      <c r="M78" s="115">
        <f t="shared" ref="M78:M93" si="11">ROUND(H78*E78,2)</f>
        <v>0</v>
      </c>
      <c r="N78" s="115">
        <f t="shared" ref="N78:N93" si="12">ROUND(I78*E78,2)</f>
        <v>0</v>
      </c>
      <c r="O78" s="115">
        <f t="shared" ref="O78:O93" si="13">ROUND(J78*E78,2)</f>
        <v>0</v>
      </c>
      <c r="P78" s="116">
        <f t="shared" ref="P78:P93" si="14">SUM(M78:O78)</f>
        <v>0</v>
      </c>
      <c r="Q78" s="21"/>
    </row>
    <row r="79" spans="1:17" ht="33.75" x14ac:dyDescent="0.2">
      <c r="A79" s="179">
        <v>9</v>
      </c>
      <c r="B79" s="173" t="s">
        <v>60</v>
      </c>
      <c r="C79" s="180" t="s">
        <v>245</v>
      </c>
      <c r="D79" s="181" t="s">
        <v>68</v>
      </c>
      <c r="E79" s="182">
        <v>1</v>
      </c>
      <c r="F79" s="113"/>
      <c r="G79" s="114"/>
      <c r="H79" s="115">
        <f t="shared" si="8"/>
        <v>0</v>
      </c>
      <c r="I79" s="114"/>
      <c r="J79" s="114"/>
      <c r="K79" s="116">
        <f t="shared" si="9"/>
        <v>0</v>
      </c>
      <c r="L79" s="117">
        <f t="shared" si="10"/>
        <v>0</v>
      </c>
      <c r="M79" s="115">
        <f t="shared" si="11"/>
        <v>0</v>
      </c>
      <c r="N79" s="115">
        <f t="shared" si="12"/>
        <v>0</v>
      </c>
      <c r="O79" s="115">
        <f t="shared" si="13"/>
        <v>0</v>
      </c>
      <c r="P79" s="116">
        <f t="shared" si="14"/>
        <v>0</v>
      </c>
      <c r="Q79" s="21"/>
    </row>
    <row r="80" spans="1:17" ht="45" x14ac:dyDescent="0.2">
      <c r="A80" s="179">
        <v>10</v>
      </c>
      <c r="B80" s="173" t="s">
        <v>60</v>
      </c>
      <c r="C80" s="180" t="s">
        <v>246</v>
      </c>
      <c r="D80" s="181" t="s">
        <v>64</v>
      </c>
      <c r="E80" s="182">
        <v>3</v>
      </c>
      <c r="F80" s="113"/>
      <c r="G80" s="114"/>
      <c r="H80" s="115">
        <f t="shared" si="8"/>
        <v>0</v>
      </c>
      <c r="I80" s="114"/>
      <c r="J80" s="114"/>
      <c r="K80" s="116">
        <f t="shared" si="9"/>
        <v>0</v>
      </c>
      <c r="L80" s="117">
        <f t="shared" si="10"/>
        <v>0</v>
      </c>
      <c r="M80" s="115">
        <f t="shared" si="11"/>
        <v>0</v>
      </c>
      <c r="N80" s="115">
        <f t="shared" si="12"/>
        <v>0</v>
      </c>
      <c r="O80" s="115">
        <f t="shared" si="13"/>
        <v>0</v>
      </c>
      <c r="P80" s="116">
        <f t="shared" si="14"/>
        <v>0</v>
      </c>
      <c r="Q80" s="21"/>
    </row>
    <row r="81" spans="1:17" ht="45" x14ac:dyDescent="0.2">
      <c r="A81" s="179">
        <v>11</v>
      </c>
      <c r="B81" s="173" t="s">
        <v>60</v>
      </c>
      <c r="C81" s="180" t="s">
        <v>228</v>
      </c>
      <c r="D81" s="181" t="s">
        <v>64</v>
      </c>
      <c r="E81" s="182">
        <v>5</v>
      </c>
      <c r="F81" s="113"/>
      <c r="G81" s="114"/>
      <c r="H81" s="115">
        <f t="shared" si="8"/>
        <v>0</v>
      </c>
      <c r="I81" s="114"/>
      <c r="J81" s="114"/>
      <c r="K81" s="116">
        <f t="shared" si="9"/>
        <v>0</v>
      </c>
      <c r="L81" s="117">
        <f t="shared" si="10"/>
        <v>0</v>
      </c>
      <c r="M81" s="115">
        <f t="shared" si="11"/>
        <v>0</v>
      </c>
      <c r="N81" s="115">
        <f t="shared" si="12"/>
        <v>0</v>
      </c>
      <c r="O81" s="115">
        <f t="shared" si="13"/>
        <v>0</v>
      </c>
      <c r="P81" s="116">
        <f t="shared" si="14"/>
        <v>0</v>
      </c>
      <c r="Q81" s="21"/>
    </row>
    <row r="82" spans="1:17" ht="22.5" x14ac:dyDescent="0.2">
      <c r="A82" s="179">
        <v>12</v>
      </c>
      <c r="B82" s="173" t="s">
        <v>60</v>
      </c>
      <c r="C82" s="180" t="s">
        <v>257</v>
      </c>
      <c r="D82" s="181" t="s">
        <v>73</v>
      </c>
      <c r="E82" s="182">
        <v>7.8</v>
      </c>
      <c r="F82" s="113"/>
      <c r="G82" s="114"/>
      <c r="H82" s="115">
        <f t="shared" si="8"/>
        <v>0</v>
      </c>
      <c r="I82" s="114"/>
      <c r="J82" s="114"/>
      <c r="K82" s="116">
        <f t="shared" si="9"/>
        <v>0</v>
      </c>
      <c r="L82" s="117">
        <f t="shared" si="10"/>
        <v>0</v>
      </c>
      <c r="M82" s="115">
        <f t="shared" si="11"/>
        <v>0</v>
      </c>
      <c r="N82" s="115">
        <f t="shared" si="12"/>
        <v>0</v>
      </c>
      <c r="O82" s="115">
        <f t="shared" si="13"/>
        <v>0</v>
      </c>
      <c r="P82" s="116">
        <f t="shared" si="14"/>
        <v>0</v>
      </c>
      <c r="Q82" s="21"/>
    </row>
    <row r="83" spans="1:17" x14ac:dyDescent="0.2">
      <c r="A83" s="179">
        <v>13</v>
      </c>
      <c r="B83" s="173" t="s">
        <v>60</v>
      </c>
      <c r="C83" s="180" t="s">
        <v>247</v>
      </c>
      <c r="D83" s="181" t="s">
        <v>73</v>
      </c>
      <c r="E83" s="182">
        <v>483.4</v>
      </c>
      <c r="F83" s="113"/>
      <c r="G83" s="114"/>
      <c r="H83" s="115">
        <f t="shared" si="8"/>
        <v>0</v>
      </c>
      <c r="I83" s="114"/>
      <c r="J83" s="114"/>
      <c r="K83" s="116">
        <f t="shared" si="9"/>
        <v>0</v>
      </c>
      <c r="L83" s="117">
        <f t="shared" si="10"/>
        <v>0</v>
      </c>
      <c r="M83" s="115">
        <f t="shared" si="11"/>
        <v>0</v>
      </c>
      <c r="N83" s="115">
        <f t="shared" si="12"/>
        <v>0</v>
      </c>
      <c r="O83" s="115">
        <f t="shared" si="13"/>
        <v>0</v>
      </c>
      <c r="P83" s="116">
        <f t="shared" si="14"/>
        <v>0</v>
      </c>
      <c r="Q83" s="21"/>
    </row>
    <row r="84" spans="1:17" x14ac:dyDescent="0.2">
      <c r="A84" s="179">
        <v>14</v>
      </c>
      <c r="B84" s="173" t="s">
        <v>60</v>
      </c>
      <c r="C84" s="180" t="s">
        <v>248</v>
      </c>
      <c r="D84" s="181" t="s">
        <v>73</v>
      </c>
      <c r="E84" s="182">
        <v>483.4</v>
      </c>
      <c r="F84" s="113"/>
      <c r="G84" s="114"/>
      <c r="H84" s="115">
        <f t="shared" si="8"/>
        <v>0</v>
      </c>
      <c r="I84" s="114"/>
      <c r="J84" s="114"/>
      <c r="K84" s="116">
        <f t="shared" si="9"/>
        <v>0</v>
      </c>
      <c r="L84" s="117">
        <f t="shared" si="10"/>
        <v>0</v>
      </c>
      <c r="M84" s="115">
        <f t="shared" si="11"/>
        <v>0</v>
      </c>
      <c r="N84" s="115">
        <f t="shared" si="12"/>
        <v>0</v>
      </c>
      <c r="O84" s="115">
        <f t="shared" si="13"/>
        <v>0</v>
      </c>
      <c r="P84" s="116">
        <f t="shared" si="14"/>
        <v>0</v>
      </c>
      <c r="Q84" s="21"/>
    </row>
    <row r="85" spans="1:17" ht="22.5" x14ac:dyDescent="0.2">
      <c r="A85" s="179">
        <v>15</v>
      </c>
      <c r="B85" s="173" t="s">
        <v>60</v>
      </c>
      <c r="C85" s="180" t="s">
        <v>249</v>
      </c>
      <c r="D85" s="181" t="s">
        <v>68</v>
      </c>
      <c r="E85" s="182">
        <v>10</v>
      </c>
      <c r="F85" s="113"/>
      <c r="G85" s="114"/>
      <c r="H85" s="115">
        <f t="shared" si="8"/>
        <v>0</v>
      </c>
      <c r="I85" s="114"/>
      <c r="J85" s="114"/>
      <c r="K85" s="116">
        <f t="shared" si="9"/>
        <v>0</v>
      </c>
      <c r="L85" s="117">
        <f t="shared" si="10"/>
        <v>0</v>
      </c>
      <c r="M85" s="115">
        <f t="shared" si="11"/>
        <v>0</v>
      </c>
      <c r="N85" s="115">
        <f t="shared" si="12"/>
        <v>0</v>
      </c>
      <c r="O85" s="115">
        <f t="shared" si="13"/>
        <v>0</v>
      </c>
      <c r="P85" s="116">
        <f t="shared" si="14"/>
        <v>0</v>
      </c>
      <c r="Q85" s="21"/>
    </row>
    <row r="86" spans="1:17" x14ac:dyDescent="0.2">
      <c r="A86" s="179">
        <v>16</v>
      </c>
      <c r="B86" s="173" t="s">
        <v>60</v>
      </c>
      <c r="C86" s="180" t="s">
        <v>250</v>
      </c>
      <c r="D86" s="181" t="s">
        <v>73</v>
      </c>
      <c r="E86" s="182">
        <v>9.1999999999999993</v>
      </c>
      <c r="F86" s="113"/>
      <c r="G86" s="114"/>
      <c r="H86" s="115">
        <f t="shared" si="8"/>
        <v>0</v>
      </c>
      <c r="I86" s="114"/>
      <c r="J86" s="114"/>
      <c r="K86" s="116">
        <f t="shared" si="9"/>
        <v>0</v>
      </c>
      <c r="L86" s="117">
        <f t="shared" si="10"/>
        <v>0</v>
      </c>
      <c r="M86" s="115">
        <f t="shared" si="11"/>
        <v>0</v>
      </c>
      <c r="N86" s="115">
        <f t="shared" si="12"/>
        <v>0</v>
      </c>
      <c r="O86" s="115">
        <f t="shared" si="13"/>
        <v>0</v>
      </c>
      <c r="P86" s="116">
        <f t="shared" si="14"/>
        <v>0</v>
      </c>
      <c r="Q86" s="21"/>
    </row>
    <row r="87" spans="1:17" x14ac:dyDescent="0.2">
      <c r="A87" s="179">
        <v>17</v>
      </c>
      <c r="B87" s="173" t="s">
        <v>60</v>
      </c>
      <c r="C87" s="180" t="s">
        <v>251</v>
      </c>
      <c r="D87" s="181" t="s">
        <v>64</v>
      </c>
      <c r="E87" s="182">
        <v>4</v>
      </c>
      <c r="F87" s="113"/>
      <c r="G87" s="114"/>
      <c r="H87" s="115">
        <f t="shared" si="8"/>
        <v>0</v>
      </c>
      <c r="I87" s="114"/>
      <c r="J87" s="114"/>
      <c r="K87" s="116">
        <f t="shared" si="9"/>
        <v>0</v>
      </c>
      <c r="L87" s="117">
        <f t="shared" si="10"/>
        <v>0</v>
      </c>
      <c r="M87" s="115">
        <f t="shared" si="11"/>
        <v>0</v>
      </c>
      <c r="N87" s="115">
        <f t="shared" si="12"/>
        <v>0</v>
      </c>
      <c r="O87" s="115">
        <f t="shared" si="13"/>
        <v>0</v>
      </c>
      <c r="P87" s="116">
        <f t="shared" si="14"/>
        <v>0</v>
      </c>
      <c r="Q87" s="21"/>
    </row>
    <row r="88" spans="1:17" x14ac:dyDescent="0.2">
      <c r="A88" s="179">
        <v>18</v>
      </c>
      <c r="B88" s="173" t="s">
        <v>60</v>
      </c>
      <c r="C88" s="180" t="s">
        <v>252</v>
      </c>
      <c r="D88" s="181" t="s">
        <v>64</v>
      </c>
      <c r="E88" s="182">
        <v>4</v>
      </c>
      <c r="F88" s="113"/>
      <c r="G88" s="114"/>
      <c r="H88" s="115">
        <f t="shared" si="8"/>
        <v>0</v>
      </c>
      <c r="I88" s="114"/>
      <c r="J88" s="114"/>
      <c r="K88" s="116">
        <f t="shared" si="9"/>
        <v>0</v>
      </c>
      <c r="L88" s="117">
        <f t="shared" si="10"/>
        <v>0</v>
      </c>
      <c r="M88" s="115">
        <f t="shared" si="11"/>
        <v>0</v>
      </c>
      <c r="N88" s="115">
        <f t="shared" si="12"/>
        <v>0</v>
      </c>
      <c r="O88" s="115">
        <f t="shared" si="13"/>
        <v>0</v>
      </c>
      <c r="P88" s="116">
        <f t="shared" si="14"/>
        <v>0</v>
      </c>
      <c r="Q88" s="21"/>
    </row>
    <row r="89" spans="1:17" x14ac:dyDescent="0.2">
      <c r="A89" s="179">
        <v>19</v>
      </c>
      <c r="B89" s="173" t="s">
        <v>60</v>
      </c>
      <c r="C89" s="180" t="s">
        <v>253</v>
      </c>
      <c r="D89" s="181" t="s">
        <v>64</v>
      </c>
      <c r="E89" s="182">
        <v>5</v>
      </c>
      <c r="F89" s="113"/>
      <c r="G89" s="114"/>
      <c r="H89" s="115">
        <f t="shared" si="8"/>
        <v>0</v>
      </c>
      <c r="I89" s="114"/>
      <c r="J89" s="114"/>
      <c r="K89" s="116">
        <f t="shared" si="9"/>
        <v>0</v>
      </c>
      <c r="L89" s="117">
        <f t="shared" si="10"/>
        <v>0</v>
      </c>
      <c r="M89" s="115">
        <f t="shared" si="11"/>
        <v>0</v>
      </c>
      <c r="N89" s="115">
        <f t="shared" si="12"/>
        <v>0</v>
      </c>
      <c r="O89" s="115">
        <f t="shared" si="13"/>
        <v>0</v>
      </c>
      <c r="P89" s="116">
        <f t="shared" si="14"/>
        <v>0</v>
      </c>
      <c r="Q89" s="21"/>
    </row>
    <row r="90" spans="1:17" ht="22.5" x14ac:dyDescent="0.2">
      <c r="A90" s="179">
        <v>20</v>
      </c>
      <c r="B90" s="173" t="s">
        <v>60</v>
      </c>
      <c r="C90" s="180" t="s">
        <v>254</v>
      </c>
      <c r="D90" s="181" t="s">
        <v>62</v>
      </c>
      <c r="E90" s="182">
        <v>20</v>
      </c>
      <c r="F90" s="113"/>
      <c r="G90" s="114"/>
      <c r="H90" s="115">
        <f t="shared" si="8"/>
        <v>0</v>
      </c>
      <c r="I90" s="114"/>
      <c r="J90" s="114"/>
      <c r="K90" s="116">
        <f t="shared" si="9"/>
        <v>0</v>
      </c>
      <c r="L90" s="117">
        <f t="shared" si="10"/>
        <v>0</v>
      </c>
      <c r="M90" s="115">
        <f t="shared" si="11"/>
        <v>0</v>
      </c>
      <c r="N90" s="115">
        <f t="shared" si="12"/>
        <v>0</v>
      </c>
      <c r="O90" s="115">
        <f t="shared" si="13"/>
        <v>0</v>
      </c>
      <c r="P90" s="116">
        <f t="shared" si="14"/>
        <v>0</v>
      </c>
      <c r="Q90" s="21"/>
    </row>
    <row r="91" spans="1:17" ht="22.5" x14ac:dyDescent="0.2">
      <c r="A91" s="179">
        <v>21</v>
      </c>
      <c r="B91" s="173" t="s">
        <v>60</v>
      </c>
      <c r="C91" s="180" t="s">
        <v>255</v>
      </c>
      <c r="D91" s="181" t="s">
        <v>68</v>
      </c>
      <c r="E91" s="182">
        <v>1</v>
      </c>
      <c r="F91" s="113"/>
      <c r="G91" s="114"/>
      <c r="H91" s="115">
        <f t="shared" si="8"/>
        <v>0</v>
      </c>
      <c r="I91" s="114"/>
      <c r="J91" s="114"/>
      <c r="K91" s="116">
        <f t="shared" si="9"/>
        <v>0</v>
      </c>
      <c r="L91" s="117">
        <f t="shared" si="10"/>
        <v>0</v>
      </c>
      <c r="M91" s="115">
        <f t="shared" si="11"/>
        <v>0</v>
      </c>
      <c r="N91" s="115">
        <f t="shared" si="12"/>
        <v>0</v>
      </c>
      <c r="O91" s="115">
        <f t="shared" si="13"/>
        <v>0</v>
      </c>
      <c r="P91" s="116">
        <f t="shared" si="14"/>
        <v>0</v>
      </c>
      <c r="Q91" s="21"/>
    </row>
    <row r="92" spans="1:17" x14ac:dyDescent="0.2">
      <c r="A92" s="179">
        <v>22</v>
      </c>
      <c r="B92" s="173" t="s">
        <v>60</v>
      </c>
      <c r="C92" s="180" t="s">
        <v>85</v>
      </c>
      <c r="D92" s="181" t="s">
        <v>68</v>
      </c>
      <c r="E92" s="182">
        <v>1</v>
      </c>
      <c r="F92" s="113"/>
      <c r="G92" s="114"/>
      <c r="H92" s="115">
        <f t="shared" si="8"/>
        <v>0</v>
      </c>
      <c r="I92" s="114"/>
      <c r="J92" s="114"/>
      <c r="K92" s="116">
        <f t="shared" si="9"/>
        <v>0</v>
      </c>
      <c r="L92" s="117">
        <f t="shared" si="10"/>
        <v>0</v>
      </c>
      <c r="M92" s="115">
        <f t="shared" si="11"/>
        <v>0</v>
      </c>
      <c r="N92" s="115">
        <f t="shared" si="12"/>
        <v>0</v>
      </c>
      <c r="O92" s="115">
        <f t="shared" si="13"/>
        <v>0</v>
      </c>
      <c r="P92" s="116">
        <f t="shared" si="14"/>
        <v>0</v>
      </c>
      <c r="Q92" s="21"/>
    </row>
    <row r="93" spans="1:17" ht="23.25" thickBot="1" x14ac:dyDescent="0.25">
      <c r="A93" s="179">
        <v>23</v>
      </c>
      <c r="B93" s="173" t="s">
        <v>60</v>
      </c>
      <c r="C93" s="180" t="s">
        <v>87</v>
      </c>
      <c r="D93" s="181" t="s">
        <v>88</v>
      </c>
      <c r="E93" s="182">
        <v>24</v>
      </c>
      <c r="F93" s="113"/>
      <c r="G93" s="114"/>
      <c r="H93" s="115">
        <f t="shared" si="8"/>
        <v>0</v>
      </c>
      <c r="I93" s="114"/>
      <c r="J93" s="114"/>
      <c r="K93" s="116">
        <f t="shared" si="9"/>
        <v>0</v>
      </c>
      <c r="L93" s="117">
        <f t="shared" si="10"/>
        <v>0</v>
      </c>
      <c r="M93" s="115">
        <f t="shared" si="11"/>
        <v>0</v>
      </c>
      <c r="N93" s="115">
        <f t="shared" si="12"/>
        <v>0</v>
      </c>
      <c r="O93" s="115">
        <f t="shared" si="13"/>
        <v>0</v>
      </c>
      <c r="P93" s="116">
        <f t="shared" si="14"/>
        <v>0</v>
      </c>
      <c r="Q93" s="21"/>
    </row>
    <row r="94" spans="1:17" ht="12" thickBot="1" x14ac:dyDescent="0.25">
      <c r="A94" s="313" t="s">
        <v>633</v>
      </c>
      <c r="B94" s="314"/>
      <c r="C94" s="314"/>
      <c r="D94" s="314"/>
      <c r="E94" s="314"/>
      <c r="F94" s="314"/>
      <c r="G94" s="314"/>
      <c r="H94" s="314"/>
      <c r="I94" s="314"/>
      <c r="J94" s="314"/>
      <c r="K94" s="315"/>
      <c r="L94" s="58">
        <f>SUM(L14:L93)</f>
        <v>0</v>
      </c>
      <c r="M94" s="59">
        <f>SUM(M14:M93)</f>
        <v>0</v>
      </c>
      <c r="N94" s="59">
        <f>SUM(N14:N93)</f>
        <v>0</v>
      </c>
      <c r="O94" s="59">
        <f>SUM(O14:O93)</f>
        <v>0</v>
      </c>
      <c r="P94" s="60">
        <f>SUM(P14:P93)</f>
        <v>0</v>
      </c>
      <c r="Q94" s="21"/>
    </row>
    <row r="95" spans="1:17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7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" t="s">
        <v>14</v>
      </c>
      <c r="B97" s="17"/>
      <c r="C97" s="316">
        <f>'Kops a'!C35:H35</f>
        <v>0</v>
      </c>
      <c r="D97" s="316"/>
      <c r="E97" s="316"/>
      <c r="F97" s="316"/>
      <c r="G97" s="316"/>
      <c r="H97" s="316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224" t="s">
        <v>15</v>
      </c>
      <c r="D98" s="224"/>
      <c r="E98" s="224"/>
      <c r="F98" s="224"/>
      <c r="G98" s="224"/>
      <c r="H98" s="224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77" t="str">
        <f>'Kops a'!A38</f>
        <v>Tāme sastādīta</v>
      </c>
      <c r="B100" s="78"/>
      <c r="C100" s="78"/>
      <c r="D100" s="7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1" t="s">
        <v>37</v>
      </c>
      <c r="B102" s="17"/>
      <c r="C102" s="316">
        <f>'Kops a'!C40:H40</f>
        <v>0</v>
      </c>
      <c r="D102" s="316"/>
      <c r="E102" s="316"/>
      <c r="F102" s="316"/>
      <c r="G102" s="316"/>
      <c r="H102" s="316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224" t="s">
        <v>15</v>
      </c>
      <c r="D103" s="224"/>
      <c r="E103" s="224"/>
      <c r="F103" s="224"/>
      <c r="G103" s="224"/>
      <c r="H103" s="224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77" t="s">
        <v>54</v>
      </c>
      <c r="B105" s="78"/>
      <c r="C105" s="81">
        <f>'Kops a'!C43</f>
        <v>0</v>
      </c>
      <c r="D105" s="45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</sheetData>
  <mergeCells count="22">
    <mergeCell ref="C103:H103"/>
    <mergeCell ref="C4:I4"/>
    <mergeCell ref="F12:K12"/>
    <mergeCell ref="A9:F9"/>
    <mergeCell ref="J9:M9"/>
    <mergeCell ref="D8:L8"/>
    <mergeCell ref="A94:K94"/>
    <mergeCell ref="C97:H97"/>
    <mergeCell ref="C98:H98"/>
    <mergeCell ref="C102:H10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E81 A83:E93 A82:C82">
    <cfRule type="cellIs" dxfId="325" priority="26" operator="equal">
      <formula>0</formula>
    </cfRule>
  </conditionalFormatting>
  <conditionalFormatting sqref="N9:O9">
    <cfRule type="cellIs" dxfId="324" priority="25" operator="equal">
      <formula>0</formula>
    </cfRule>
  </conditionalFormatting>
  <conditionalFormatting sqref="A9:F9">
    <cfRule type="containsText" dxfId="323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22" priority="22" operator="equal">
      <formula>0</formula>
    </cfRule>
  </conditionalFormatting>
  <conditionalFormatting sqref="O10">
    <cfRule type="cellIs" dxfId="321" priority="21" operator="equal">
      <formula>"20__. gada __. _________"</formula>
    </cfRule>
  </conditionalFormatting>
  <conditionalFormatting sqref="A94:K94">
    <cfRule type="containsText" dxfId="320" priority="20" operator="containsText" text="Tiešās izmaksas kopā, t. sk. darba devēja sociālais nodoklis __.__% ">
      <formula>NOT(ISERROR(SEARCH("Tiešās izmaksas kopā, t. sk. darba devēja sociālais nodoklis __.__% ",A94)))</formula>
    </cfRule>
  </conditionalFormatting>
  <conditionalFormatting sqref="L94:P94">
    <cfRule type="cellIs" dxfId="319" priority="15" operator="equal">
      <formula>0</formula>
    </cfRule>
  </conditionalFormatting>
  <conditionalFormatting sqref="C4:I4">
    <cfRule type="cellIs" dxfId="318" priority="14" operator="equal">
      <formula>0</formula>
    </cfRule>
  </conditionalFormatting>
  <conditionalFormatting sqref="D5:L8">
    <cfRule type="cellIs" dxfId="317" priority="12" operator="equal">
      <formula>0</formula>
    </cfRule>
  </conditionalFormatting>
  <conditionalFormatting sqref="P10">
    <cfRule type="cellIs" dxfId="316" priority="11" operator="equal">
      <formula>"20__. gada __. _________"</formula>
    </cfRule>
  </conditionalFormatting>
  <conditionalFormatting sqref="C102:H102">
    <cfRule type="cellIs" dxfId="315" priority="8" operator="equal">
      <formula>0</formula>
    </cfRule>
  </conditionalFormatting>
  <conditionalFormatting sqref="C97:H97">
    <cfRule type="cellIs" dxfId="314" priority="7" operator="equal">
      <formula>0</formula>
    </cfRule>
  </conditionalFormatting>
  <conditionalFormatting sqref="C102:H102 C105 C97:H97">
    <cfRule type="cellIs" dxfId="313" priority="6" operator="equal">
      <formula>0</formula>
    </cfRule>
  </conditionalFormatting>
  <conditionalFormatting sqref="D1">
    <cfRule type="cellIs" dxfId="312" priority="5" operator="equal">
      <formula>0</formula>
    </cfRule>
  </conditionalFormatting>
  <conditionalFormatting sqref="D82:E82">
    <cfRule type="cellIs" dxfId="311" priority="4" operator="equal">
      <formula>0</formula>
    </cfRule>
  </conditionalFormatting>
  <conditionalFormatting sqref="I14:J93 F14:G93">
    <cfRule type="cellIs" dxfId="310" priority="2" operator="equal">
      <formula>0</formula>
    </cfRule>
  </conditionalFormatting>
  <conditionalFormatting sqref="K14:P93 H14:H93">
    <cfRule type="cellIs" dxfId="309" priority="1" operator="equal">
      <formula>0</formula>
    </cfRule>
  </conditionalFormatting>
  <pageMargins left="1.2649999999999999" right="0.7" top="0.75" bottom="0.75" header="0.3" footer="0.3"/>
  <pageSetup paperSize="9" scale="79" orientation="landscape" r:id="rId1"/>
  <rowBreaks count="1" manualBreakCount="1">
    <brk id="3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46B16A03-C867-4231-9EE2-FA19DDA4D492}">
            <xm:f>NOT(ISERROR(SEARCH("Tāme sastādīta ____. gada ___. ______________",A100)))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containsText" priority="9" operator="containsText" id="{2AF3CC58-04F0-4432-AA0F-D3D058C3CAD1}">
            <xm:f>NOT(ISERROR(SEARCH("Sertifikāta Nr. _________________________________",A105)))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T59"/>
  <sheetViews>
    <sheetView zoomScaleNormal="100" zoomScaleSheetLayoutView="100" workbookViewId="0">
      <selection activeCell="E25" sqref="E25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85546875" style="1" bestFit="1" customWidth="1"/>
    <col min="7" max="7" width="4.85546875" style="1" customWidth="1"/>
    <col min="8" max="8" width="5.7109375" style="1" bestFit="1" customWidth="1"/>
    <col min="9" max="10" width="4.85546875" style="1" bestFit="1" customWidth="1"/>
    <col min="11" max="11" width="5.7109375" style="1" bestFit="1" customWidth="1"/>
    <col min="12" max="12" width="6.5703125" style="1" bestFit="1" customWidth="1"/>
    <col min="13" max="14" width="7.42578125" style="1" bestFit="1" customWidth="1"/>
    <col min="15" max="15" width="6.5703125" style="1" bestFit="1" customWidth="1"/>
    <col min="16" max="16" width="9" style="1" customWidth="1"/>
    <col min="17" max="17" width="36.7109375" style="1" customWidth="1"/>
    <col min="18" max="16384" width="9.140625" style="1"/>
  </cols>
  <sheetData>
    <row r="1" spans="1:20" x14ac:dyDescent="0.2">
      <c r="A1" s="23"/>
      <c r="B1" s="23"/>
      <c r="C1" s="27" t="s">
        <v>38</v>
      </c>
      <c r="D1" s="46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89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P47</f>
        <v>0</v>
      </c>
      <c r="O9" s="298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A53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0" x14ac:dyDescent="0.2">
      <c r="A14" s="157"/>
      <c r="B14" s="158"/>
      <c r="C14" s="159" t="s">
        <v>258</v>
      </c>
      <c r="D14" s="160"/>
      <c r="E14" s="161"/>
      <c r="F14" s="113"/>
      <c r="G14" s="114"/>
      <c r="H14" s="115">
        <f t="shared" ref="H14:H46" si="0">ROUND(F14*G14,2)</f>
        <v>0</v>
      </c>
      <c r="I14" s="114"/>
      <c r="J14" s="114"/>
      <c r="K14" s="116">
        <f t="shared" ref="K14:K46" si="1">SUM(H14:J14)</f>
        <v>0</v>
      </c>
      <c r="L14" s="117">
        <f t="shared" ref="L14:L46" si="2">ROUND(E14*F14,2)</f>
        <v>0</v>
      </c>
      <c r="M14" s="115">
        <f t="shared" ref="M14:M46" si="3">ROUND(H14*E14,2)</f>
        <v>0</v>
      </c>
      <c r="N14" s="115">
        <f t="shared" ref="N14:N46" si="4">ROUND(I14*E14,2)</f>
        <v>0</v>
      </c>
      <c r="O14" s="115">
        <f t="shared" ref="O14:O46" si="5">ROUND(J14*E14,2)</f>
        <v>0</v>
      </c>
      <c r="P14" s="116">
        <f t="shared" ref="P14:P46" si="6">SUM(M14:O14)</f>
        <v>0</v>
      </c>
    </row>
    <row r="15" spans="1:20" ht="22.5" x14ac:dyDescent="0.2">
      <c r="A15" s="186">
        <v>1</v>
      </c>
      <c r="B15" s="183" t="s">
        <v>60</v>
      </c>
      <c r="C15" s="164" t="s">
        <v>143</v>
      </c>
      <c r="D15" s="183" t="s">
        <v>68</v>
      </c>
      <c r="E15" s="187">
        <v>1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T15" s="21"/>
    </row>
    <row r="16" spans="1:20" ht="33.75" x14ac:dyDescent="0.2">
      <c r="A16" s="186">
        <v>2</v>
      </c>
      <c r="B16" s="183" t="s">
        <v>60</v>
      </c>
      <c r="C16" s="164" t="s">
        <v>144</v>
      </c>
      <c r="D16" s="183" t="s">
        <v>68</v>
      </c>
      <c r="E16" s="187">
        <v>1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0" x14ac:dyDescent="0.2">
      <c r="A17" s="179">
        <v>3</v>
      </c>
      <c r="B17" s="173" t="s">
        <v>60</v>
      </c>
      <c r="C17" s="180" t="s">
        <v>85</v>
      </c>
      <c r="D17" s="181" t="s">
        <v>68</v>
      </c>
      <c r="E17" s="182">
        <v>1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0" ht="22.5" x14ac:dyDescent="0.2">
      <c r="A18" s="186">
        <v>4</v>
      </c>
      <c r="B18" s="173" t="s">
        <v>60</v>
      </c>
      <c r="C18" s="180" t="s">
        <v>259</v>
      </c>
      <c r="D18" s="181" t="s">
        <v>88</v>
      </c>
      <c r="E18" s="182">
        <v>16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0" x14ac:dyDescent="0.2">
      <c r="A19" s="168"/>
      <c r="B19" s="169"/>
      <c r="C19" s="170" t="s">
        <v>260</v>
      </c>
      <c r="D19" s="171"/>
      <c r="E19" s="172"/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T19" s="21"/>
    </row>
    <row r="20" spans="1:20" ht="33.75" x14ac:dyDescent="0.2">
      <c r="A20" s="186">
        <v>1</v>
      </c>
      <c r="B20" s="183" t="s">
        <v>60</v>
      </c>
      <c r="C20" s="188" t="s">
        <v>261</v>
      </c>
      <c r="D20" s="183" t="s">
        <v>73</v>
      </c>
      <c r="E20" s="187">
        <v>105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T20" s="21"/>
    </row>
    <row r="21" spans="1:20" x14ac:dyDescent="0.2">
      <c r="A21" s="186">
        <v>2</v>
      </c>
      <c r="B21" s="183"/>
      <c r="C21" s="189" t="s">
        <v>269</v>
      </c>
      <c r="D21" s="183" t="s">
        <v>90</v>
      </c>
      <c r="E21" s="187">
        <v>18.899999999999999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0" x14ac:dyDescent="0.2">
      <c r="A22" s="186">
        <v>3</v>
      </c>
      <c r="B22" s="183"/>
      <c r="C22" s="189" t="s">
        <v>262</v>
      </c>
      <c r="D22" s="183" t="s">
        <v>73</v>
      </c>
      <c r="E22" s="187">
        <v>105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ht="22.5" x14ac:dyDescent="0.2">
      <c r="A23" s="186">
        <v>4</v>
      </c>
      <c r="B23" s="183" t="s">
        <v>60</v>
      </c>
      <c r="C23" s="188" t="s">
        <v>145</v>
      </c>
      <c r="D23" s="183" t="s">
        <v>73</v>
      </c>
      <c r="E23" s="187">
        <v>700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186">
        <v>5</v>
      </c>
      <c r="B24" s="183"/>
      <c r="C24" s="189" t="s">
        <v>270</v>
      </c>
      <c r="D24" s="183" t="s">
        <v>90</v>
      </c>
      <c r="E24" s="187">
        <v>84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ht="22.5" x14ac:dyDescent="0.2">
      <c r="A25" s="186">
        <v>6</v>
      </c>
      <c r="B25" s="183"/>
      <c r="C25" s="189" t="s">
        <v>271</v>
      </c>
      <c r="D25" s="183" t="s">
        <v>101</v>
      </c>
      <c r="E25" s="187">
        <v>3500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ht="22.5" x14ac:dyDescent="0.2">
      <c r="A26" s="186">
        <v>7</v>
      </c>
      <c r="B26" s="183" t="s">
        <v>60</v>
      </c>
      <c r="C26" s="188" t="s">
        <v>91</v>
      </c>
      <c r="D26" s="183" t="s">
        <v>73</v>
      </c>
      <c r="E26" s="187">
        <v>700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186">
        <v>8</v>
      </c>
      <c r="B27" s="183"/>
      <c r="C27" s="189" t="s">
        <v>272</v>
      </c>
      <c r="D27" s="183" t="s">
        <v>92</v>
      </c>
      <c r="E27" s="187">
        <v>3500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186">
        <v>9</v>
      </c>
      <c r="B28" s="183"/>
      <c r="C28" s="189" t="s">
        <v>273</v>
      </c>
      <c r="D28" s="183" t="s">
        <v>64</v>
      </c>
      <c r="E28" s="187">
        <v>3850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ht="22.5" x14ac:dyDescent="0.2">
      <c r="A29" s="186">
        <v>11</v>
      </c>
      <c r="B29" s="183"/>
      <c r="C29" s="189" t="s">
        <v>275</v>
      </c>
      <c r="D29" s="183" t="s">
        <v>73</v>
      </c>
      <c r="E29" s="187">
        <v>714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ht="22.5" x14ac:dyDescent="0.2">
      <c r="A30" s="186">
        <v>12</v>
      </c>
      <c r="B30" s="183" t="s">
        <v>60</v>
      </c>
      <c r="C30" s="188" t="s">
        <v>93</v>
      </c>
      <c r="D30" s="183" t="s">
        <v>73</v>
      </c>
      <c r="E30" s="187">
        <v>700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T30" s="21"/>
    </row>
    <row r="31" spans="1:20" x14ac:dyDescent="0.2">
      <c r="A31" s="186">
        <v>13</v>
      </c>
      <c r="B31" s="183"/>
      <c r="C31" s="189" t="s">
        <v>274</v>
      </c>
      <c r="D31" s="183" t="s">
        <v>92</v>
      </c>
      <c r="E31" s="187">
        <v>3500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0" x14ac:dyDescent="0.2">
      <c r="A32" s="186">
        <v>14</v>
      </c>
      <c r="B32" s="183"/>
      <c r="C32" s="189" t="s">
        <v>94</v>
      </c>
      <c r="D32" s="183" t="s">
        <v>73</v>
      </c>
      <c r="E32" s="187">
        <v>840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0" ht="22.5" x14ac:dyDescent="0.2">
      <c r="A33" s="190"/>
      <c r="B33" s="191"/>
      <c r="C33" s="192" t="s">
        <v>263</v>
      </c>
      <c r="D33" s="193"/>
      <c r="E33" s="194"/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0" ht="22.5" x14ac:dyDescent="0.2">
      <c r="A34" s="186">
        <v>1</v>
      </c>
      <c r="B34" s="183" t="s">
        <v>60</v>
      </c>
      <c r="C34" s="188" t="s">
        <v>164</v>
      </c>
      <c r="D34" s="183" t="s">
        <v>73</v>
      </c>
      <c r="E34" s="187">
        <v>50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0" x14ac:dyDescent="0.2">
      <c r="A35" s="186">
        <v>2</v>
      </c>
      <c r="B35" s="183"/>
      <c r="C35" s="189" t="s">
        <v>270</v>
      </c>
      <c r="D35" s="183" t="s">
        <v>90</v>
      </c>
      <c r="E35" s="187">
        <v>12.6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0" ht="22.5" x14ac:dyDescent="0.2">
      <c r="A36" s="186">
        <v>3</v>
      </c>
      <c r="B36" s="183"/>
      <c r="C36" s="189" t="s">
        <v>271</v>
      </c>
      <c r="D36" s="183" t="s">
        <v>101</v>
      </c>
      <c r="E36" s="209">
        <v>525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0" x14ac:dyDescent="0.2">
      <c r="A37" s="186">
        <v>4</v>
      </c>
      <c r="B37" s="183" t="s">
        <v>60</v>
      </c>
      <c r="C37" s="188" t="s">
        <v>264</v>
      </c>
      <c r="D37" s="183" t="s">
        <v>73</v>
      </c>
      <c r="E37" s="187">
        <v>50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Q37" s="17"/>
      <c r="T37" s="21"/>
    </row>
    <row r="38" spans="1:20" x14ac:dyDescent="0.2">
      <c r="A38" s="186">
        <v>5</v>
      </c>
      <c r="B38" s="183"/>
      <c r="C38" s="189" t="s">
        <v>270</v>
      </c>
      <c r="D38" s="183" t="s">
        <v>90</v>
      </c>
      <c r="E38" s="187">
        <v>6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0" x14ac:dyDescent="0.2">
      <c r="A39" s="186">
        <v>6</v>
      </c>
      <c r="B39" s="183"/>
      <c r="C39" s="189" t="s">
        <v>265</v>
      </c>
      <c r="D39" s="183" t="s">
        <v>92</v>
      </c>
      <c r="E39" s="209">
        <v>250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0" x14ac:dyDescent="0.2">
      <c r="A40" s="186">
        <v>7</v>
      </c>
      <c r="B40" s="183"/>
      <c r="C40" s="189" t="s">
        <v>266</v>
      </c>
      <c r="D40" s="183" t="s">
        <v>64</v>
      </c>
      <c r="E40" s="209">
        <v>408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0" ht="22.5" x14ac:dyDescent="0.2">
      <c r="A41" s="186">
        <v>9</v>
      </c>
      <c r="B41" s="183"/>
      <c r="C41" s="189" t="s">
        <v>267</v>
      </c>
      <c r="D41" s="183" t="s">
        <v>73</v>
      </c>
      <c r="E41" s="187">
        <v>52.5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0" x14ac:dyDescent="0.2">
      <c r="A42" s="186">
        <v>11</v>
      </c>
      <c r="B42" s="183" t="s">
        <v>60</v>
      </c>
      <c r="C42" s="188" t="s">
        <v>103</v>
      </c>
      <c r="D42" s="183" t="s">
        <v>73</v>
      </c>
      <c r="E42" s="187">
        <v>50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Q42" s="17"/>
      <c r="T42" s="21"/>
    </row>
    <row r="43" spans="1:20" x14ac:dyDescent="0.2">
      <c r="A43" s="186">
        <v>12</v>
      </c>
      <c r="B43" s="183"/>
      <c r="C43" s="189" t="s">
        <v>270</v>
      </c>
      <c r="D43" s="183" t="s">
        <v>90</v>
      </c>
      <c r="E43" s="187">
        <v>6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T43" s="21"/>
    </row>
    <row r="44" spans="1:20" x14ac:dyDescent="0.2">
      <c r="A44" s="186">
        <v>13</v>
      </c>
      <c r="B44" s="183"/>
      <c r="C44" s="189" t="s">
        <v>268</v>
      </c>
      <c r="D44" s="183" t="s">
        <v>92</v>
      </c>
      <c r="E44" s="209">
        <v>225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T44" s="21"/>
    </row>
    <row r="45" spans="1:20" x14ac:dyDescent="0.2">
      <c r="A45" s="186">
        <v>14</v>
      </c>
      <c r="B45" s="183"/>
      <c r="C45" s="189" t="s">
        <v>94</v>
      </c>
      <c r="D45" s="183" t="s">
        <v>73</v>
      </c>
      <c r="E45" s="187">
        <v>60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T45" s="21"/>
    </row>
    <row r="46" spans="1:20" ht="12" thickBot="1" x14ac:dyDescent="0.25">
      <c r="A46" s="186">
        <v>15</v>
      </c>
      <c r="B46" s="183"/>
      <c r="C46" s="189" t="s">
        <v>146</v>
      </c>
      <c r="D46" s="183" t="s">
        <v>62</v>
      </c>
      <c r="E46" s="187">
        <v>25</v>
      </c>
      <c r="F46" s="113"/>
      <c r="G46" s="114"/>
      <c r="H46" s="115">
        <f t="shared" si="0"/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T46" s="21"/>
    </row>
    <row r="47" spans="1:20" ht="12" customHeight="1" thickBot="1" x14ac:dyDescent="0.25">
      <c r="A47" s="317" t="s">
        <v>633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19"/>
      <c r="L47" s="58">
        <f>SUM(L14:L46)</f>
        <v>0</v>
      </c>
      <c r="M47" s="59">
        <f>SUM(M14:M46)</f>
        <v>0</v>
      </c>
      <c r="N47" s="59">
        <f>SUM(N14:N46)</f>
        <v>0</v>
      </c>
      <c r="O47" s="59">
        <f>SUM(O14:O46)</f>
        <v>0</v>
      </c>
      <c r="P47" s="60">
        <f>SUM(P14:P46)</f>
        <v>0</v>
      </c>
    </row>
    <row r="48" spans="1:20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" t="s">
        <v>14</v>
      </c>
      <c r="B50" s="17"/>
      <c r="C50" s="316">
        <f>'Kops a'!C35:H35</f>
        <v>0</v>
      </c>
      <c r="D50" s="316"/>
      <c r="E50" s="316"/>
      <c r="F50" s="316"/>
      <c r="G50" s="316"/>
      <c r="H50" s="316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224" t="s">
        <v>15</v>
      </c>
      <c r="D51" s="224"/>
      <c r="E51" s="224"/>
      <c r="F51" s="224"/>
      <c r="G51" s="224"/>
      <c r="H51" s="224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77" t="str">
        <f>'Kops a'!A38</f>
        <v>Tāme sastādīta</v>
      </c>
      <c r="B53" s="78"/>
      <c r="C53" s="78"/>
      <c r="D53" s="7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" t="s">
        <v>37</v>
      </c>
      <c r="B55" s="17"/>
      <c r="C55" s="316">
        <f>'Kops a'!C40:H40</f>
        <v>0</v>
      </c>
      <c r="D55" s="316"/>
      <c r="E55" s="316"/>
      <c r="F55" s="316"/>
      <c r="G55" s="316"/>
      <c r="H55" s="316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224" t="s">
        <v>15</v>
      </c>
      <c r="D56" s="224"/>
      <c r="E56" s="224"/>
      <c r="F56" s="224"/>
      <c r="G56" s="224"/>
      <c r="H56" s="224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77" t="s">
        <v>54</v>
      </c>
      <c r="B58" s="78"/>
      <c r="C58" s="81">
        <f>'Kops a'!C43</f>
        <v>0</v>
      </c>
      <c r="D58" s="45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</sheetData>
  <mergeCells count="22">
    <mergeCell ref="C56:H56"/>
    <mergeCell ref="C4:I4"/>
    <mergeCell ref="F12:K12"/>
    <mergeCell ref="A9:F9"/>
    <mergeCell ref="J9:M9"/>
    <mergeCell ref="D8:L8"/>
    <mergeCell ref="A47:K47"/>
    <mergeCell ref="C50:H50"/>
    <mergeCell ref="C51:H51"/>
    <mergeCell ref="C55:H5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E46">
    <cfRule type="cellIs" dxfId="306" priority="44" operator="equal">
      <formula>0</formula>
    </cfRule>
  </conditionalFormatting>
  <conditionalFormatting sqref="N9:O9">
    <cfRule type="cellIs" dxfId="305" priority="43" operator="equal">
      <formula>0</formula>
    </cfRule>
  </conditionalFormatting>
  <conditionalFormatting sqref="A9:F9">
    <cfRule type="containsText" dxfId="304" priority="4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03" priority="40" operator="equal">
      <formula>0</formula>
    </cfRule>
  </conditionalFormatting>
  <conditionalFormatting sqref="O10">
    <cfRule type="cellIs" dxfId="302" priority="39" operator="equal">
      <formula>"20__. gada __. _________"</formula>
    </cfRule>
  </conditionalFormatting>
  <conditionalFormatting sqref="A47:K47">
    <cfRule type="containsText" dxfId="301" priority="38" operator="containsText" text="Tiešās izmaksas kopā, t. sk. darba devēja sociālais nodoklis __.__% ">
      <formula>NOT(ISERROR(SEARCH("Tiešās izmaksas kopā, t. sk. darba devēja sociālais nodoklis __.__% ",A47)))</formula>
    </cfRule>
  </conditionalFormatting>
  <conditionalFormatting sqref="L47:P47">
    <cfRule type="cellIs" dxfId="300" priority="33" operator="equal">
      <formula>0</formula>
    </cfRule>
  </conditionalFormatting>
  <conditionalFormatting sqref="C4:I4">
    <cfRule type="cellIs" dxfId="299" priority="32" operator="equal">
      <formula>0</formula>
    </cfRule>
  </conditionalFormatting>
  <conditionalFormatting sqref="D5:L8">
    <cfRule type="cellIs" dxfId="298" priority="29" operator="equal">
      <formula>0</formula>
    </cfRule>
  </conditionalFormatting>
  <conditionalFormatting sqref="A14:B14 D14:E14">
    <cfRule type="cellIs" dxfId="297" priority="28" operator="equal">
      <formula>0</formula>
    </cfRule>
  </conditionalFormatting>
  <conditionalFormatting sqref="C14">
    <cfRule type="cellIs" dxfId="296" priority="27" operator="equal">
      <formula>0</formula>
    </cfRule>
  </conditionalFormatting>
  <conditionalFormatting sqref="P10">
    <cfRule type="cellIs" dxfId="295" priority="25" operator="equal">
      <formula>"20__. gada __. _________"</formula>
    </cfRule>
  </conditionalFormatting>
  <conditionalFormatting sqref="C55:H55">
    <cfRule type="cellIs" dxfId="294" priority="22" operator="equal">
      <formula>0</formula>
    </cfRule>
  </conditionalFormatting>
  <conditionalFormatting sqref="C50:H50">
    <cfRule type="cellIs" dxfId="293" priority="21" operator="equal">
      <formula>0</formula>
    </cfRule>
  </conditionalFormatting>
  <conditionalFormatting sqref="C55:H55 C58 C50:H50">
    <cfRule type="cellIs" dxfId="292" priority="20" operator="equal">
      <formula>0</formula>
    </cfRule>
  </conditionalFormatting>
  <conditionalFormatting sqref="D1">
    <cfRule type="cellIs" dxfId="291" priority="19" operator="equal">
      <formula>0</formula>
    </cfRule>
  </conditionalFormatting>
  <conditionalFormatting sqref="I14:J46 F14:G46">
    <cfRule type="cellIs" dxfId="290" priority="2" operator="equal">
      <formula>0</formula>
    </cfRule>
  </conditionalFormatting>
  <conditionalFormatting sqref="K14:P46 H14:H46">
    <cfRule type="cellIs" dxfId="289" priority="1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id="{D422C369-7259-49E7-A89B-9D562DEE2E41}">
            <xm:f>NOT(ISERROR(SEARCH("Tāme sastādīta ____. gada ___. ______________",A53)))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  <x14:conditionalFormatting xmlns:xm="http://schemas.microsoft.com/office/excel/2006/main">
          <x14:cfRule type="containsText" priority="23" operator="containsText" id="{D859E3E6-089F-4F16-889A-98EF63E5F3AC}">
            <xm:f>NOT(ISERROR(SEARCH("Sertifikāta Nr. _________________________________",A58)))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U56"/>
  <sheetViews>
    <sheetView zoomScale="110" zoomScaleNormal="110" zoomScaleSheetLayoutView="100" workbookViewId="0">
      <selection activeCell="E29" sqref="E29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5.7109375" style="1" bestFit="1" customWidth="1"/>
    <col min="8" max="8" width="6.7109375" style="1" customWidth="1"/>
    <col min="9" max="9" width="8.140625" style="1" bestFit="1" customWidth="1"/>
    <col min="10" max="10" width="4.7109375" style="1" bestFit="1" customWidth="1"/>
    <col min="11" max="11" width="8.140625" style="1" bestFit="1" customWidth="1"/>
    <col min="12" max="12" width="6.7109375" style="1" bestFit="1" customWidth="1"/>
    <col min="13" max="13" width="8.140625" style="1" bestFit="1" customWidth="1"/>
    <col min="14" max="14" width="8.140625" style="1" customWidth="1"/>
    <col min="15" max="15" width="6.7109375" style="1" bestFit="1" customWidth="1"/>
    <col min="16" max="16" width="9" style="1" customWidth="1"/>
    <col min="17" max="17" width="23.140625" style="1" customWidth="1"/>
    <col min="18" max="16384" width="9.140625" style="1"/>
  </cols>
  <sheetData>
    <row r="1" spans="1:20" x14ac:dyDescent="0.2">
      <c r="A1" s="23"/>
      <c r="B1" s="23"/>
      <c r="C1" s="27" t="s">
        <v>38</v>
      </c>
      <c r="D1" s="46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97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P44</f>
        <v>0</v>
      </c>
      <c r="O9" s="298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A50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0" x14ac:dyDescent="0.2">
      <c r="A14" s="174"/>
      <c r="B14" s="175"/>
      <c r="C14" s="176" t="s">
        <v>276</v>
      </c>
      <c r="D14" s="177"/>
      <c r="E14" s="178"/>
      <c r="F14" s="113"/>
      <c r="G14" s="114"/>
      <c r="H14" s="115">
        <f t="shared" ref="H14:H43" si="0">ROUND(F14*G14,2)</f>
        <v>0</v>
      </c>
      <c r="I14" s="114"/>
      <c r="J14" s="114"/>
      <c r="K14" s="116">
        <f t="shared" ref="K14:K43" si="1">SUM(H14:J14)</f>
        <v>0</v>
      </c>
      <c r="L14" s="117">
        <f t="shared" ref="L14:L43" si="2">ROUND(E14*F14,2)</f>
        <v>0</v>
      </c>
      <c r="M14" s="115">
        <f t="shared" ref="M14:M43" si="3">ROUND(H14*E14,2)</f>
        <v>0</v>
      </c>
      <c r="N14" s="115">
        <f t="shared" ref="N14:N43" si="4">ROUND(I14*E14,2)</f>
        <v>0</v>
      </c>
      <c r="O14" s="115">
        <f t="shared" ref="O14:O43" si="5">ROUND(J14*E14,2)</f>
        <v>0</v>
      </c>
      <c r="P14" s="116">
        <f t="shared" ref="P14:P43" si="6">SUM(M14:O14)</f>
        <v>0</v>
      </c>
      <c r="Q14" s="23"/>
      <c r="T14" s="21"/>
    </row>
    <row r="15" spans="1:20" ht="61.5" customHeight="1" x14ac:dyDescent="0.2">
      <c r="A15" s="179">
        <v>1</v>
      </c>
      <c r="B15" s="173" t="s">
        <v>60</v>
      </c>
      <c r="C15" s="180" t="s">
        <v>277</v>
      </c>
      <c r="D15" s="181" t="s">
        <v>64</v>
      </c>
      <c r="E15" s="182">
        <v>14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Q15" s="23"/>
      <c r="T15" s="21"/>
    </row>
    <row r="16" spans="1:20" ht="63" customHeight="1" x14ac:dyDescent="0.2">
      <c r="A16" s="179">
        <v>2</v>
      </c>
      <c r="B16" s="173" t="s">
        <v>60</v>
      </c>
      <c r="C16" s="180" t="s">
        <v>278</v>
      </c>
      <c r="D16" s="181" t="s">
        <v>64</v>
      </c>
      <c r="E16" s="182">
        <v>11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Q16" s="23"/>
      <c r="T16" s="21"/>
    </row>
    <row r="17" spans="1:20" ht="67.5" customHeight="1" x14ac:dyDescent="0.2">
      <c r="A17" s="179">
        <v>3</v>
      </c>
      <c r="B17" s="173" t="s">
        <v>60</v>
      </c>
      <c r="C17" s="180" t="s">
        <v>279</v>
      </c>
      <c r="D17" s="181" t="s">
        <v>64</v>
      </c>
      <c r="E17" s="182">
        <v>2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Q17" s="23"/>
      <c r="T17" s="21"/>
    </row>
    <row r="18" spans="1:20" ht="64.5" customHeight="1" x14ac:dyDescent="0.2">
      <c r="A18" s="179">
        <v>4</v>
      </c>
      <c r="B18" s="173" t="s">
        <v>60</v>
      </c>
      <c r="C18" s="180" t="s">
        <v>280</v>
      </c>
      <c r="D18" s="181" t="s">
        <v>64</v>
      </c>
      <c r="E18" s="182">
        <v>13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Q18" s="23"/>
      <c r="T18" s="21"/>
    </row>
    <row r="19" spans="1:20" ht="61.5" customHeight="1" x14ac:dyDescent="0.2">
      <c r="A19" s="179">
        <v>5</v>
      </c>
      <c r="B19" s="173" t="s">
        <v>60</v>
      </c>
      <c r="C19" s="180" t="s">
        <v>281</v>
      </c>
      <c r="D19" s="181" t="s">
        <v>64</v>
      </c>
      <c r="E19" s="182">
        <v>3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Q19" s="23"/>
      <c r="T19" s="21"/>
    </row>
    <row r="20" spans="1:20" ht="33.75" x14ac:dyDescent="0.2">
      <c r="A20" s="179">
        <v>6</v>
      </c>
      <c r="B20" s="173" t="s">
        <v>60</v>
      </c>
      <c r="C20" s="180" t="s">
        <v>296</v>
      </c>
      <c r="D20" s="181" t="s">
        <v>64</v>
      </c>
      <c r="E20" s="182">
        <v>1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Q20" s="23"/>
      <c r="T20" s="21"/>
    </row>
    <row r="21" spans="1:20" ht="56.25" x14ac:dyDescent="0.2">
      <c r="A21" s="179">
        <v>7</v>
      </c>
      <c r="B21" s="173" t="s">
        <v>60</v>
      </c>
      <c r="C21" s="180" t="s">
        <v>282</v>
      </c>
      <c r="D21" s="181" t="s">
        <v>64</v>
      </c>
      <c r="E21" s="182">
        <v>16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Q21" s="23"/>
      <c r="T21" s="21"/>
    </row>
    <row r="22" spans="1:20" ht="33.75" x14ac:dyDescent="0.2">
      <c r="A22" s="179">
        <v>8</v>
      </c>
      <c r="B22" s="173" t="s">
        <v>60</v>
      </c>
      <c r="C22" s="180" t="s">
        <v>283</v>
      </c>
      <c r="D22" s="181" t="s">
        <v>64</v>
      </c>
      <c r="E22" s="182">
        <v>8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ht="22.5" x14ac:dyDescent="0.2">
      <c r="A23" s="179">
        <v>9</v>
      </c>
      <c r="B23" s="173" t="s">
        <v>60</v>
      </c>
      <c r="C23" s="180" t="s">
        <v>284</v>
      </c>
      <c r="D23" s="181" t="s">
        <v>64</v>
      </c>
      <c r="E23" s="182">
        <v>206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179">
        <v>10</v>
      </c>
      <c r="B24" s="173" t="s">
        <v>60</v>
      </c>
      <c r="C24" s="196" t="s">
        <v>285</v>
      </c>
      <c r="D24" s="197" t="s">
        <v>62</v>
      </c>
      <c r="E24" s="182">
        <v>74.099999999999994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x14ac:dyDescent="0.2">
      <c r="A25" s="179">
        <v>11</v>
      </c>
      <c r="B25" s="173" t="s">
        <v>60</v>
      </c>
      <c r="C25" s="180" t="s">
        <v>286</v>
      </c>
      <c r="D25" s="181" t="s">
        <v>62</v>
      </c>
      <c r="E25" s="182">
        <v>464.7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ht="22.5" x14ac:dyDescent="0.2">
      <c r="A26" s="179">
        <v>12</v>
      </c>
      <c r="B26" s="173" t="s">
        <v>60</v>
      </c>
      <c r="C26" s="188" t="s">
        <v>297</v>
      </c>
      <c r="D26" s="183" t="s">
        <v>62</v>
      </c>
      <c r="E26" s="187">
        <v>369.1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179">
        <v>13</v>
      </c>
      <c r="B27" s="173" t="s">
        <v>60</v>
      </c>
      <c r="C27" s="188" t="s">
        <v>298</v>
      </c>
      <c r="D27" s="183" t="s">
        <v>62</v>
      </c>
      <c r="E27" s="187">
        <v>1734.2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179">
        <v>14</v>
      </c>
      <c r="B28" s="173" t="s">
        <v>60</v>
      </c>
      <c r="C28" s="180" t="s">
        <v>287</v>
      </c>
      <c r="D28" s="181" t="s">
        <v>62</v>
      </c>
      <c r="E28" s="198">
        <v>295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x14ac:dyDescent="0.2">
      <c r="A29" s="179">
        <v>15</v>
      </c>
      <c r="B29" s="173" t="s">
        <v>60</v>
      </c>
      <c r="C29" s="180" t="s">
        <v>96</v>
      </c>
      <c r="D29" s="181" t="s">
        <v>68</v>
      </c>
      <c r="E29" s="182">
        <v>68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s="88" customFormat="1" ht="22.5" x14ac:dyDescent="0.2">
      <c r="A30" s="199"/>
      <c r="B30" s="200"/>
      <c r="C30" s="201" t="s">
        <v>288</v>
      </c>
      <c r="D30" s="202"/>
      <c r="E30" s="203"/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R30" s="1"/>
      <c r="S30" s="1"/>
      <c r="T30" s="21"/>
    </row>
    <row r="31" spans="1:20" s="88" customFormat="1" ht="67.5" x14ac:dyDescent="0.2">
      <c r="A31" s="204">
        <v>1</v>
      </c>
      <c r="B31" s="195" t="s">
        <v>60</v>
      </c>
      <c r="C31" s="205" t="s">
        <v>622</v>
      </c>
      <c r="D31" s="206" t="s">
        <v>64</v>
      </c>
      <c r="E31" s="198">
        <v>4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Q31" s="1"/>
      <c r="R31" s="1"/>
      <c r="S31" s="1"/>
      <c r="T31" s="21"/>
    </row>
    <row r="32" spans="1:20" s="88" customFormat="1" ht="67.5" x14ac:dyDescent="0.2">
      <c r="A32" s="204">
        <v>2</v>
      </c>
      <c r="B32" s="195" t="s">
        <v>60</v>
      </c>
      <c r="C32" s="205" t="s">
        <v>623</v>
      </c>
      <c r="D32" s="206" t="s">
        <v>64</v>
      </c>
      <c r="E32" s="198">
        <v>1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R32" s="1"/>
      <c r="S32" s="1"/>
      <c r="T32" s="21"/>
    </row>
    <row r="33" spans="1:21" s="88" customFormat="1" x14ac:dyDescent="0.2">
      <c r="A33" s="204">
        <v>3</v>
      </c>
      <c r="B33" s="195" t="s">
        <v>60</v>
      </c>
      <c r="C33" s="205" t="s">
        <v>289</v>
      </c>
      <c r="D33" s="206" t="s">
        <v>62</v>
      </c>
      <c r="E33" s="198">
        <v>27.7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Q33" s="94"/>
      <c r="R33" s="1"/>
      <c r="S33" s="1"/>
      <c r="T33" s="21"/>
    </row>
    <row r="34" spans="1:21" s="88" customFormat="1" ht="22.5" x14ac:dyDescent="0.2">
      <c r="A34" s="204">
        <v>4</v>
      </c>
      <c r="B34" s="195" t="s">
        <v>60</v>
      </c>
      <c r="C34" s="207" t="s">
        <v>290</v>
      </c>
      <c r="D34" s="200" t="s">
        <v>62</v>
      </c>
      <c r="E34" s="208">
        <v>10.4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Q34" s="94"/>
      <c r="R34" s="1"/>
      <c r="S34" s="1"/>
      <c r="T34" s="21"/>
    </row>
    <row r="35" spans="1:21" s="88" customFormat="1" ht="22.5" x14ac:dyDescent="0.2">
      <c r="A35" s="204">
        <v>5</v>
      </c>
      <c r="B35" s="195" t="s">
        <v>60</v>
      </c>
      <c r="C35" s="207" t="s">
        <v>291</v>
      </c>
      <c r="D35" s="200" t="s">
        <v>292</v>
      </c>
      <c r="E35" s="208">
        <v>4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R35" s="1"/>
      <c r="S35" s="1"/>
      <c r="T35" s="21"/>
    </row>
    <row r="36" spans="1:21" s="88" customFormat="1" ht="22.5" x14ac:dyDescent="0.2">
      <c r="A36" s="204">
        <v>6</v>
      </c>
      <c r="B36" s="195" t="s">
        <v>60</v>
      </c>
      <c r="C36" s="205" t="s">
        <v>293</v>
      </c>
      <c r="D36" s="206" t="s">
        <v>73</v>
      </c>
      <c r="E36" s="198">
        <v>2.5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R36" s="1"/>
      <c r="S36" s="1"/>
      <c r="T36" s="21"/>
    </row>
    <row r="37" spans="1:21" s="88" customFormat="1" x14ac:dyDescent="0.2">
      <c r="A37" s="204">
        <v>7</v>
      </c>
      <c r="B37" s="195" t="s">
        <v>60</v>
      </c>
      <c r="C37" s="205" t="s">
        <v>294</v>
      </c>
      <c r="D37" s="206" t="s">
        <v>62</v>
      </c>
      <c r="E37" s="198">
        <v>2.5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R37" s="1"/>
      <c r="S37" s="1"/>
      <c r="T37" s="21"/>
    </row>
    <row r="38" spans="1:21" s="88" customFormat="1" x14ac:dyDescent="0.2">
      <c r="A38" s="204">
        <v>8</v>
      </c>
      <c r="B38" s="195" t="s">
        <v>60</v>
      </c>
      <c r="C38" s="205" t="s">
        <v>96</v>
      </c>
      <c r="D38" s="206" t="s">
        <v>68</v>
      </c>
      <c r="E38" s="198">
        <v>5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R38" s="1"/>
      <c r="S38" s="1"/>
      <c r="T38" s="21"/>
    </row>
    <row r="39" spans="1:21" s="88" customFormat="1" x14ac:dyDescent="0.2">
      <c r="A39" s="199"/>
      <c r="B39" s="200"/>
      <c r="C39" s="201" t="s">
        <v>295</v>
      </c>
      <c r="D39" s="202"/>
      <c r="E39" s="203"/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R39" s="1"/>
      <c r="S39" s="1"/>
      <c r="T39" s="21"/>
    </row>
    <row r="40" spans="1:21" s="88" customFormat="1" ht="56.25" x14ac:dyDescent="0.2">
      <c r="A40" s="204">
        <v>1</v>
      </c>
      <c r="B40" s="195" t="s">
        <v>60</v>
      </c>
      <c r="C40" s="205" t="s">
        <v>624</v>
      </c>
      <c r="D40" s="206" t="s">
        <v>64</v>
      </c>
      <c r="E40" s="198">
        <v>4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R40" s="1"/>
      <c r="S40" s="1"/>
      <c r="T40" s="21"/>
      <c r="U40" s="1"/>
    </row>
    <row r="41" spans="1:21" s="88" customFormat="1" ht="45" x14ac:dyDescent="0.2">
      <c r="A41" s="204">
        <v>2</v>
      </c>
      <c r="B41" s="195" t="s">
        <v>60</v>
      </c>
      <c r="C41" s="205" t="s">
        <v>625</v>
      </c>
      <c r="D41" s="206" t="s">
        <v>64</v>
      </c>
      <c r="E41" s="198">
        <v>5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R41" s="1"/>
      <c r="S41" s="1"/>
      <c r="T41" s="21"/>
      <c r="U41" s="1"/>
    </row>
    <row r="42" spans="1:21" s="88" customFormat="1" x14ac:dyDescent="0.2">
      <c r="A42" s="204">
        <v>3</v>
      </c>
      <c r="B42" s="195" t="s">
        <v>60</v>
      </c>
      <c r="C42" s="205" t="s">
        <v>289</v>
      </c>
      <c r="D42" s="206" t="s">
        <v>62</v>
      </c>
      <c r="E42" s="198">
        <v>44.5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R42" s="1"/>
      <c r="S42" s="1"/>
      <c r="T42" s="21"/>
    </row>
    <row r="43" spans="1:21" s="88" customFormat="1" ht="12" thickBot="1" x14ac:dyDescent="0.25">
      <c r="A43" s="204">
        <v>4</v>
      </c>
      <c r="B43" s="195" t="s">
        <v>60</v>
      </c>
      <c r="C43" s="205" t="s">
        <v>96</v>
      </c>
      <c r="D43" s="206" t="s">
        <v>68</v>
      </c>
      <c r="E43" s="198">
        <v>9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R43" s="1"/>
      <c r="S43" s="1"/>
      <c r="T43" s="21"/>
    </row>
    <row r="44" spans="1:21" ht="12" customHeight="1" thickBot="1" x14ac:dyDescent="0.25">
      <c r="A44" s="317" t="s">
        <v>633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9"/>
      <c r="L44" s="58">
        <f>SUM(L14:L43)</f>
        <v>0</v>
      </c>
      <c r="M44" s="59">
        <f>SUM(M14:M43)</f>
        <v>0</v>
      </c>
      <c r="N44" s="59">
        <f>SUM(N14:N43)</f>
        <v>0</v>
      </c>
      <c r="O44" s="59">
        <f>SUM(O14:O43)</f>
        <v>0</v>
      </c>
      <c r="P44" s="60">
        <f>SUM(P14:P43)</f>
        <v>0</v>
      </c>
      <c r="T44" s="21"/>
    </row>
    <row r="45" spans="1:2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2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21" x14ac:dyDescent="0.2">
      <c r="A47" s="1" t="s">
        <v>14</v>
      </c>
      <c r="B47" s="17"/>
      <c r="C47" s="316">
        <f>'Kops a'!C35:H35</f>
        <v>0</v>
      </c>
      <c r="D47" s="316"/>
      <c r="E47" s="316"/>
      <c r="F47" s="316"/>
      <c r="G47" s="316"/>
      <c r="H47" s="316"/>
      <c r="I47" s="17"/>
      <c r="J47" s="17"/>
      <c r="K47" s="17"/>
      <c r="L47" s="17"/>
      <c r="M47" s="17"/>
      <c r="N47" s="17"/>
      <c r="O47" s="17"/>
      <c r="P47" s="17"/>
    </row>
    <row r="48" spans="1:21" x14ac:dyDescent="0.2">
      <c r="A48" s="17"/>
      <c r="B48" s="17"/>
      <c r="C48" s="224" t="s">
        <v>15</v>
      </c>
      <c r="D48" s="224"/>
      <c r="E48" s="224"/>
      <c r="F48" s="224"/>
      <c r="G48" s="224"/>
      <c r="H48" s="224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77" t="str">
        <f>'Kops a'!A38</f>
        <v>Tāme sastādīta</v>
      </c>
      <c r="B50" s="78"/>
      <c r="C50" s="78"/>
      <c r="D50" s="7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" t="s">
        <v>37</v>
      </c>
      <c r="B52" s="17"/>
      <c r="C52" s="316">
        <f>'Kops a'!C40:H40</f>
        <v>0</v>
      </c>
      <c r="D52" s="316"/>
      <c r="E52" s="316"/>
      <c r="F52" s="316"/>
      <c r="G52" s="316"/>
      <c r="H52" s="316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224" t="s">
        <v>15</v>
      </c>
      <c r="D53" s="224"/>
      <c r="E53" s="224"/>
      <c r="F53" s="224"/>
      <c r="G53" s="224"/>
      <c r="H53" s="224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77" t="s">
        <v>54</v>
      </c>
      <c r="B55" s="78"/>
      <c r="C55" s="81">
        <f>'Kops a'!C43</f>
        <v>0</v>
      </c>
      <c r="D55" s="45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A12:A13"/>
    <mergeCell ref="B12:B13"/>
    <mergeCell ref="C12:C13"/>
    <mergeCell ref="D12:D13"/>
    <mergeCell ref="E12:E13"/>
    <mergeCell ref="L12:P12"/>
    <mergeCell ref="N9:O9"/>
    <mergeCell ref="C2:I2"/>
    <mergeCell ref="C3:I3"/>
    <mergeCell ref="D5:L5"/>
    <mergeCell ref="D6:L6"/>
    <mergeCell ref="D7:L7"/>
  </mergeCells>
  <conditionalFormatting sqref="A15:E43">
    <cfRule type="cellIs" dxfId="286" priority="28" operator="equal">
      <formula>0</formula>
    </cfRule>
  </conditionalFormatting>
  <conditionalFormatting sqref="N9:O9">
    <cfRule type="cellIs" dxfId="285" priority="27" operator="equal">
      <formula>0</formula>
    </cfRule>
  </conditionalFormatting>
  <conditionalFormatting sqref="A9:F9">
    <cfRule type="containsText" dxfId="284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83" priority="24" operator="equal">
      <formula>0</formula>
    </cfRule>
  </conditionalFormatting>
  <conditionalFormatting sqref="O10">
    <cfRule type="cellIs" dxfId="282" priority="23" operator="equal">
      <formula>"20__. gada __. _________"</formula>
    </cfRule>
  </conditionalFormatting>
  <conditionalFormatting sqref="A44:K44">
    <cfRule type="containsText" dxfId="281" priority="22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L44:P44">
    <cfRule type="cellIs" dxfId="280" priority="17" operator="equal">
      <formula>0</formula>
    </cfRule>
  </conditionalFormatting>
  <conditionalFormatting sqref="C4:I4">
    <cfRule type="cellIs" dxfId="279" priority="16" operator="equal">
      <formula>0</formula>
    </cfRule>
  </conditionalFormatting>
  <conditionalFormatting sqref="D5:L8">
    <cfRule type="cellIs" dxfId="278" priority="13" operator="equal">
      <formula>0</formula>
    </cfRule>
  </conditionalFormatting>
  <conditionalFormatting sqref="A14:B14 D14:E14">
    <cfRule type="cellIs" dxfId="277" priority="12" operator="equal">
      <formula>0</formula>
    </cfRule>
  </conditionalFormatting>
  <conditionalFormatting sqref="C14">
    <cfRule type="cellIs" dxfId="276" priority="11" operator="equal">
      <formula>0</formula>
    </cfRule>
  </conditionalFormatting>
  <conditionalFormatting sqref="P10">
    <cfRule type="cellIs" dxfId="275" priority="9" operator="equal">
      <formula>"20__. gada __. _________"</formula>
    </cfRule>
  </conditionalFormatting>
  <conditionalFormatting sqref="C52:H52">
    <cfRule type="cellIs" dxfId="274" priority="6" operator="equal">
      <formula>0</formula>
    </cfRule>
  </conditionalFormatting>
  <conditionalFormatting sqref="C47:H47">
    <cfRule type="cellIs" dxfId="273" priority="5" operator="equal">
      <formula>0</formula>
    </cfRule>
  </conditionalFormatting>
  <conditionalFormatting sqref="C52:H52 C55 C47:H47">
    <cfRule type="cellIs" dxfId="272" priority="4" operator="equal">
      <formula>0</formula>
    </cfRule>
  </conditionalFormatting>
  <conditionalFormatting sqref="D1">
    <cfRule type="cellIs" dxfId="271" priority="3" operator="equal">
      <formula>0</formula>
    </cfRule>
  </conditionalFormatting>
  <conditionalFormatting sqref="I14:J43 F14:G43">
    <cfRule type="cellIs" dxfId="270" priority="2" operator="equal">
      <formula>0</formula>
    </cfRule>
  </conditionalFormatting>
  <conditionalFormatting sqref="K14:P43 H14:H43">
    <cfRule type="cellIs" dxfId="269" priority="1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0B610FE1-6F17-46AF-982B-27B20E80701D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7" operator="containsText" id="{F3EAEDA8-031E-4BF8-B71A-4A6D64C3BFEB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Q280"/>
  <sheetViews>
    <sheetView topLeftCell="A79" zoomScaleNormal="100" zoomScaleSheetLayoutView="115" workbookViewId="0">
      <selection activeCell="I104" sqref="I104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42578125" style="1" bestFit="1" customWidth="1"/>
    <col min="7" max="10" width="5.42578125" style="1" bestFit="1" customWidth="1"/>
    <col min="11" max="11" width="6.28515625" style="1" bestFit="1" customWidth="1"/>
    <col min="12" max="12" width="6.5703125" style="1" bestFit="1" customWidth="1"/>
    <col min="13" max="13" width="7.7109375" style="1" customWidth="1"/>
    <col min="14" max="14" width="8.7109375" style="1" bestFit="1" customWidth="1"/>
    <col min="15" max="15" width="6.5703125" style="1" bestFit="1" customWidth="1"/>
    <col min="16" max="16" width="9" style="1" customWidth="1"/>
    <col min="17" max="17" width="14.140625" style="1" customWidth="1"/>
    <col min="18" max="16384" width="9.140625" style="1"/>
  </cols>
  <sheetData>
    <row r="1" spans="1:16" x14ac:dyDescent="0.2">
      <c r="A1" s="23"/>
      <c r="B1" s="23"/>
      <c r="C1" s="27" t="s">
        <v>38</v>
      </c>
      <c r="D1" s="46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96" t="s">
        <v>98</v>
      </c>
      <c r="D2" s="296"/>
      <c r="E2" s="296"/>
      <c r="F2" s="296"/>
      <c r="G2" s="296"/>
      <c r="H2" s="296"/>
      <c r="I2" s="296"/>
      <c r="J2" s="29"/>
    </row>
    <row r="3" spans="1:16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16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16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P268</f>
        <v>0</v>
      </c>
      <c r="O9" s="29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A274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16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16" x14ac:dyDescent="0.2">
      <c r="A14" s="157"/>
      <c r="B14" s="158"/>
      <c r="C14" s="159" t="s">
        <v>299</v>
      </c>
      <c r="D14" s="160"/>
      <c r="E14" s="161"/>
      <c r="F14" s="113"/>
      <c r="G14" s="114"/>
      <c r="H14" s="115">
        <f t="shared" ref="H14:H77" si="0">ROUND(F14*G14,2)</f>
        <v>0</v>
      </c>
      <c r="I14" s="114"/>
      <c r="J14" s="114"/>
      <c r="K14" s="116">
        <f t="shared" ref="K14:K77" si="1">SUM(H14:J14)</f>
        <v>0</v>
      </c>
      <c r="L14" s="117">
        <f t="shared" ref="L14:L77" si="2">ROUND(E14*F14,2)</f>
        <v>0</v>
      </c>
      <c r="M14" s="115">
        <f t="shared" ref="M14:M77" si="3">ROUND(H14*E14,2)</f>
        <v>0</v>
      </c>
      <c r="N14" s="115">
        <f t="shared" ref="N14:N77" si="4">ROUND(I14*E14,2)</f>
        <v>0</v>
      </c>
      <c r="O14" s="115">
        <f t="shared" ref="O14:O77" si="5">ROUND(J14*E14,2)</f>
        <v>0</v>
      </c>
      <c r="P14" s="116">
        <f t="shared" ref="P14:P77" si="6">SUM(M14:O14)</f>
        <v>0</v>
      </c>
    </row>
    <row r="15" spans="1:16" ht="22.5" x14ac:dyDescent="0.2">
      <c r="A15" s="186">
        <v>1</v>
      </c>
      <c r="B15" s="183" t="s">
        <v>60</v>
      </c>
      <c r="C15" s="188" t="s">
        <v>300</v>
      </c>
      <c r="D15" s="183" t="s">
        <v>68</v>
      </c>
      <c r="E15" s="187">
        <v>1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</row>
    <row r="16" spans="1:16" x14ac:dyDescent="0.2">
      <c r="A16" s="190"/>
      <c r="B16" s="191"/>
      <c r="C16" s="192" t="s">
        <v>301</v>
      </c>
      <c r="D16" s="193"/>
      <c r="E16" s="194"/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</row>
    <row r="17" spans="1:16" ht="22.5" x14ac:dyDescent="0.2">
      <c r="A17" s="186">
        <v>1</v>
      </c>
      <c r="B17" s="183" t="s">
        <v>60</v>
      </c>
      <c r="C17" s="188" t="s">
        <v>300</v>
      </c>
      <c r="D17" s="183" t="s">
        <v>68</v>
      </c>
      <c r="E17" s="187">
        <v>1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</row>
    <row r="18" spans="1:16" x14ac:dyDescent="0.2">
      <c r="A18" s="190"/>
      <c r="B18" s="191"/>
      <c r="C18" s="192" t="s">
        <v>302</v>
      </c>
      <c r="D18" s="193"/>
      <c r="E18" s="194"/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</row>
    <row r="19" spans="1:16" ht="22.5" x14ac:dyDescent="0.2">
      <c r="A19" s="186">
        <v>1</v>
      </c>
      <c r="B19" s="183" t="s">
        <v>60</v>
      </c>
      <c r="C19" s="188" t="s">
        <v>300</v>
      </c>
      <c r="D19" s="183" t="s">
        <v>68</v>
      </c>
      <c r="E19" s="187">
        <v>1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</row>
    <row r="20" spans="1:16" x14ac:dyDescent="0.2">
      <c r="A20" s="186">
        <v>2</v>
      </c>
      <c r="B20" s="183" t="s">
        <v>60</v>
      </c>
      <c r="C20" s="188" t="s">
        <v>303</v>
      </c>
      <c r="D20" s="183" t="s">
        <v>64</v>
      </c>
      <c r="E20" s="187">
        <v>40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</row>
    <row r="21" spans="1:16" ht="22.5" x14ac:dyDescent="0.2">
      <c r="A21" s="186">
        <v>3</v>
      </c>
      <c r="B21" s="183" t="s">
        <v>60</v>
      </c>
      <c r="C21" s="188" t="s">
        <v>304</v>
      </c>
      <c r="D21" s="183" t="s">
        <v>64</v>
      </c>
      <c r="E21" s="187">
        <v>6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</row>
    <row r="22" spans="1:16" x14ac:dyDescent="0.2">
      <c r="A22" s="190"/>
      <c r="B22" s="191"/>
      <c r="C22" s="192" t="s">
        <v>305</v>
      </c>
      <c r="D22" s="193"/>
      <c r="E22" s="194"/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</row>
    <row r="23" spans="1:16" ht="22.5" x14ac:dyDescent="0.2">
      <c r="A23" s="186">
        <v>1</v>
      </c>
      <c r="B23" s="183" t="s">
        <v>60</v>
      </c>
      <c r="C23" s="188" t="s">
        <v>300</v>
      </c>
      <c r="D23" s="183" t="s">
        <v>68</v>
      </c>
      <c r="E23" s="187">
        <v>1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</row>
    <row r="24" spans="1:16" x14ac:dyDescent="0.2">
      <c r="A24" s="186">
        <v>2</v>
      </c>
      <c r="B24" s="183" t="s">
        <v>60</v>
      </c>
      <c r="C24" s="188" t="s">
        <v>303</v>
      </c>
      <c r="D24" s="183" t="s">
        <v>64</v>
      </c>
      <c r="E24" s="187">
        <v>49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</row>
    <row r="25" spans="1:16" ht="22.5" x14ac:dyDescent="0.2">
      <c r="A25" s="186">
        <v>3</v>
      </c>
      <c r="B25" s="183" t="s">
        <v>60</v>
      </c>
      <c r="C25" s="188" t="s">
        <v>304</v>
      </c>
      <c r="D25" s="183" t="s">
        <v>64</v>
      </c>
      <c r="E25" s="187">
        <v>6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</row>
    <row r="26" spans="1:16" ht="22.5" x14ac:dyDescent="0.2">
      <c r="A26" s="186">
        <v>4</v>
      </c>
      <c r="B26" s="183" t="s">
        <v>60</v>
      </c>
      <c r="C26" s="188" t="s">
        <v>306</v>
      </c>
      <c r="D26" s="183" t="s">
        <v>68</v>
      </c>
      <c r="E26" s="187">
        <v>1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</row>
    <row r="27" spans="1:16" ht="22.5" x14ac:dyDescent="0.2">
      <c r="A27" s="186">
        <v>5</v>
      </c>
      <c r="B27" s="183" t="s">
        <v>60</v>
      </c>
      <c r="C27" s="188" t="s">
        <v>307</v>
      </c>
      <c r="D27" s="183" t="s">
        <v>62</v>
      </c>
      <c r="E27" s="187">
        <v>93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</row>
    <row r="28" spans="1:16" ht="22.5" x14ac:dyDescent="0.2">
      <c r="A28" s="186">
        <v>6</v>
      </c>
      <c r="B28" s="183" t="s">
        <v>60</v>
      </c>
      <c r="C28" s="188" t="s">
        <v>308</v>
      </c>
      <c r="D28" s="183" t="s">
        <v>64</v>
      </c>
      <c r="E28" s="187">
        <v>186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</row>
    <row r="29" spans="1:16" ht="22.5" x14ac:dyDescent="0.2">
      <c r="A29" s="186">
        <v>7</v>
      </c>
      <c r="B29" s="183" t="s">
        <v>60</v>
      </c>
      <c r="C29" s="188" t="s">
        <v>309</v>
      </c>
      <c r="D29" s="183" t="s">
        <v>68</v>
      </c>
      <c r="E29" s="187">
        <v>2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</row>
    <row r="30" spans="1:16" ht="22.5" x14ac:dyDescent="0.2">
      <c r="A30" s="190"/>
      <c r="B30" s="191"/>
      <c r="C30" s="192" t="s">
        <v>310</v>
      </c>
      <c r="D30" s="193"/>
      <c r="E30" s="194"/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</row>
    <row r="31" spans="1:16" x14ac:dyDescent="0.2">
      <c r="A31" s="186">
        <v>1</v>
      </c>
      <c r="B31" s="183" t="s">
        <v>60</v>
      </c>
      <c r="C31" s="188" t="s">
        <v>311</v>
      </c>
      <c r="D31" s="183" t="s">
        <v>73</v>
      </c>
      <c r="E31" s="187">
        <v>9.6999999999999993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</row>
    <row r="32" spans="1:16" x14ac:dyDescent="0.2">
      <c r="A32" s="186">
        <v>2</v>
      </c>
      <c r="B32" s="183"/>
      <c r="C32" s="189" t="s">
        <v>312</v>
      </c>
      <c r="D32" s="183" t="s">
        <v>88</v>
      </c>
      <c r="E32" s="187">
        <v>1.94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</row>
    <row r="33" spans="1:17" x14ac:dyDescent="0.2">
      <c r="A33" s="186">
        <v>3</v>
      </c>
      <c r="B33" s="183"/>
      <c r="C33" s="189" t="s">
        <v>115</v>
      </c>
      <c r="D33" s="183" t="s">
        <v>92</v>
      </c>
      <c r="E33" s="187">
        <v>64.14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</row>
    <row r="34" spans="1:17" x14ac:dyDescent="0.2">
      <c r="A34" s="186">
        <v>4</v>
      </c>
      <c r="B34" s="183"/>
      <c r="C34" s="189" t="s">
        <v>313</v>
      </c>
      <c r="D34" s="183" t="s">
        <v>62</v>
      </c>
      <c r="E34" s="187">
        <v>13.87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</row>
    <row r="35" spans="1:17" x14ac:dyDescent="0.2">
      <c r="A35" s="186">
        <v>5</v>
      </c>
      <c r="B35" s="183"/>
      <c r="C35" s="189" t="s">
        <v>107</v>
      </c>
      <c r="D35" s="183" t="s">
        <v>73</v>
      </c>
      <c r="E35" s="187">
        <v>9.6999999999999993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</row>
    <row r="36" spans="1:17" x14ac:dyDescent="0.2">
      <c r="A36" s="186">
        <v>6</v>
      </c>
      <c r="B36" s="183" t="s">
        <v>60</v>
      </c>
      <c r="C36" s="188" t="s">
        <v>314</v>
      </c>
      <c r="D36" s="183" t="s">
        <v>73</v>
      </c>
      <c r="E36" s="187">
        <v>9.6999999999999993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</row>
    <row r="37" spans="1:17" x14ac:dyDescent="0.2">
      <c r="A37" s="186">
        <v>7</v>
      </c>
      <c r="B37" s="183"/>
      <c r="C37" s="189" t="s">
        <v>270</v>
      </c>
      <c r="D37" s="183" t="s">
        <v>90</v>
      </c>
      <c r="E37" s="187">
        <v>1.1599999999999999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</row>
    <row r="38" spans="1:17" x14ac:dyDescent="0.2">
      <c r="A38" s="186">
        <v>8</v>
      </c>
      <c r="B38" s="183"/>
      <c r="C38" s="189" t="s">
        <v>265</v>
      </c>
      <c r="D38" s="183" t="s">
        <v>92</v>
      </c>
      <c r="E38" s="187">
        <v>43.65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</row>
    <row r="39" spans="1:17" x14ac:dyDescent="0.2">
      <c r="A39" s="186">
        <v>9</v>
      </c>
      <c r="B39" s="183"/>
      <c r="C39" s="189" t="s">
        <v>94</v>
      </c>
      <c r="D39" s="183" t="s">
        <v>73</v>
      </c>
      <c r="E39" s="187">
        <v>11.64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</row>
    <row r="40" spans="1:17" x14ac:dyDescent="0.2">
      <c r="A40" s="186">
        <v>10</v>
      </c>
      <c r="B40" s="183"/>
      <c r="C40" s="189" t="s">
        <v>165</v>
      </c>
      <c r="D40" s="183" t="s">
        <v>62</v>
      </c>
      <c r="E40" s="187">
        <v>20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</row>
    <row r="41" spans="1:17" ht="22.5" x14ac:dyDescent="0.2">
      <c r="A41" s="186">
        <v>11</v>
      </c>
      <c r="B41" s="183" t="s">
        <v>60</v>
      </c>
      <c r="C41" s="188" t="s">
        <v>315</v>
      </c>
      <c r="D41" s="183" t="s">
        <v>73</v>
      </c>
      <c r="E41" s="187">
        <v>9.6999999999999993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</row>
    <row r="42" spans="1:17" x14ac:dyDescent="0.2">
      <c r="A42" s="186">
        <v>12</v>
      </c>
      <c r="B42" s="183"/>
      <c r="C42" s="189" t="s">
        <v>270</v>
      </c>
      <c r="D42" s="183" t="s">
        <v>90</v>
      </c>
      <c r="E42" s="187">
        <v>1.1599999999999999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Q42" s="23"/>
    </row>
    <row r="43" spans="1:17" x14ac:dyDescent="0.2">
      <c r="A43" s="186">
        <v>13</v>
      </c>
      <c r="B43" s="183"/>
      <c r="C43" s="189" t="s">
        <v>316</v>
      </c>
      <c r="D43" s="183" t="s">
        <v>92</v>
      </c>
      <c r="E43" s="187">
        <v>16.73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Q43" s="23"/>
    </row>
    <row r="44" spans="1:17" x14ac:dyDescent="0.2">
      <c r="A44" s="186">
        <v>14</v>
      </c>
      <c r="B44" s="183"/>
      <c r="C44" s="189" t="s">
        <v>317</v>
      </c>
      <c r="D44" s="183" t="s">
        <v>62</v>
      </c>
      <c r="E44" s="187">
        <v>0.97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</row>
    <row r="45" spans="1:17" x14ac:dyDescent="0.2">
      <c r="A45" s="186">
        <v>15</v>
      </c>
      <c r="B45" s="183"/>
      <c r="C45" s="189" t="s">
        <v>148</v>
      </c>
      <c r="D45" s="183" t="s">
        <v>90</v>
      </c>
      <c r="E45" s="187">
        <v>2.91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</row>
    <row r="46" spans="1:17" x14ac:dyDescent="0.2">
      <c r="A46" s="186">
        <v>16</v>
      </c>
      <c r="B46" s="183"/>
      <c r="C46" s="189" t="s">
        <v>107</v>
      </c>
      <c r="D46" s="183" t="s">
        <v>73</v>
      </c>
      <c r="E46" s="187">
        <v>9.6999999999999993</v>
      </c>
      <c r="F46" s="113"/>
      <c r="G46" s="114"/>
      <c r="H46" s="115">
        <f t="shared" si="0"/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</row>
    <row r="47" spans="1:17" ht="22.5" x14ac:dyDescent="0.2">
      <c r="A47" s="190"/>
      <c r="B47" s="191"/>
      <c r="C47" s="192" t="s">
        <v>318</v>
      </c>
      <c r="D47" s="193"/>
      <c r="E47" s="194"/>
      <c r="F47" s="113"/>
      <c r="G47" s="114"/>
      <c r="H47" s="115">
        <f t="shared" si="0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</row>
    <row r="48" spans="1:17" x14ac:dyDescent="0.2">
      <c r="A48" s="186">
        <v>1</v>
      </c>
      <c r="B48" s="183" t="s">
        <v>60</v>
      </c>
      <c r="C48" s="188" t="s">
        <v>311</v>
      </c>
      <c r="D48" s="183" t="s">
        <v>73</v>
      </c>
      <c r="E48" s="187">
        <v>4</v>
      </c>
      <c r="F48" s="113"/>
      <c r="G48" s="114"/>
      <c r="H48" s="115">
        <f t="shared" si="0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</row>
    <row r="49" spans="1:17" x14ac:dyDescent="0.2">
      <c r="A49" s="186">
        <v>2</v>
      </c>
      <c r="B49" s="183"/>
      <c r="C49" s="189" t="s">
        <v>312</v>
      </c>
      <c r="D49" s="183" t="s">
        <v>88</v>
      </c>
      <c r="E49" s="187">
        <v>0.8</v>
      </c>
      <c r="F49" s="113"/>
      <c r="G49" s="114"/>
      <c r="H49" s="115">
        <f t="shared" si="0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</row>
    <row r="50" spans="1:17" x14ac:dyDescent="0.2">
      <c r="A50" s="186">
        <v>3</v>
      </c>
      <c r="B50" s="183"/>
      <c r="C50" s="189" t="s">
        <v>319</v>
      </c>
      <c r="D50" s="183" t="s">
        <v>64</v>
      </c>
      <c r="E50" s="187">
        <v>1</v>
      </c>
      <c r="F50" s="113"/>
      <c r="G50" s="114"/>
      <c r="H50" s="115">
        <f t="shared" si="0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</row>
    <row r="51" spans="1:17" x14ac:dyDescent="0.2">
      <c r="A51" s="186">
        <v>4</v>
      </c>
      <c r="B51" s="183"/>
      <c r="C51" s="189" t="s">
        <v>115</v>
      </c>
      <c r="D51" s="183" t="s">
        <v>92</v>
      </c>
      <c r="E51" s="187">
        <v>26.45</v>
      </c>
      <c r="F51" s="113"/>
      <c r="G51" s="114"/>
      <c r="H51" s="115">
        <f t="shared" si="0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</row>
    <row r="52" spans="1:17" x14ac:dyDescent="0.2">
      <c r="A52" s="186">
        <v>5</v>
      </c>
      <c r="B52" s="183"/>
      <c r="C52" s="189" t="s">
        <v>313</v>
      </c>
      <c r="D52" s="183" t="s">
        <v>62</v>
      </c>
      <c r="E52" s="187">
        <v>5.72</v>
      </c>
      <c r="F52" s="113"/>
      <c r="G52" s="114"/>
      <c r="H52" s="115">
        <f t="shared" si="0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</row>
    <row r="53" spans="1:17" x14ac:dyDescent="0.2">
      <c r="A53" s="186">
        <v>6</v>
      </c>
      <c r="B53" s="183"/>
      <c r="C53" s="189" t="s">
        <v>107</v>
      </c>
      <c r="D53" s="183" t="s">
        <v>73</v>
      </c>
      <c r="E53" s="187">
        <v>4</v>
      </c>
      <c r="F53" s="113"/>
      <c r="G53" s="114"/>
      <c r="H53" s="115">
        <f t="shared" si="0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</row>
    <row r="54" spans="1:17" x14ac:dyDescent="0.2">
      <c r="A54" s="186">
        <v>7</v>
      </c>
      <c r="B54" s="183" t="s">
        <v>60</v>
      </c>
      <c r="C54" s="188" t="s">
        <v>320</v>
      </c>
      <c r="D54" s="183" t="s">
        <v>73</v>
      </c>
      <c r="E54" s="187">
        <v>4.9000000000000004</v>
      </c>
      <c r="F54" s="113"/>
      <c r="G54" s="114"/>
      <c r="H54" s="115">
        <f t="shared" si="0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</row>
    <row r="55" spans="1:17" x14ac:dyDescent="0.2">
      <c r="A55" s="186">
        <v>8</v>
      </c>
      <c r="B55" s="183"/>
      <c r="C55" s="189" t="s">
        <v>270</v>
      </c>
      <c r="D55" s="183" t="s">
        <v>90</v>
      </c>
      <c r="E55" s="187">
        <v>0.59</v>
      </c>
      <c r="F55" s="113"/>
      <c r="G55" s="114"/>
      <c r="H55" s="115">
        <f t="shared" si="0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</row>
    <row r="56" spans="1:17" x14ac:dyDescent="0.2">
      <c r="A56" s="186">
        <v>9</v>
      </c>
      <c r="B56" s="183"/>
      <c r="C56" s="189" t="s">
        <v>265</v>
      </c>
      <c r="D56" s="183" t="s">
        <v>92</v>
      </c>
      <c r="E56" s="187">
        <v>22.05</v>
      </c>
      <c r="F56" s="113"/>
      <c r="G56" s="114"/>
      <c r="H56" s="115">
        <f t="shared" si="0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  <c r="Q56" s="89"/>
    </row>
    <row r="57" spans="1:17" x14ac:dyDescent="0.2">
      <c r="A57" s="186">
        <v>10</v>
      </c>
      <c r="B57" s="183"/>
      <c r="C57" s="189" t="s">
        <v>94</v>
      </c>
      <c r="D57" s="183" t="s">
        <v>73</v>
      </c>
      <c r="E57" s="187">
        <v>5.88</v>
      </c>
      <c r="F57" s="113"/>
      <c r="G57" s="114"/>
      <c r="H57" s="115">
        <f t="shared" si="0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  <c r="Q57" s="89"/>
    </row>
    <row r="58" spans="1:17" x14ac:dyDescent="0.2">
      <c r="A58" s="186">
        <v>11</v>
      </c>
      <c r="B58" s="183"/>
      <c r="C58" s="189" t="s">
        <v>165</v>
      </c>
      <c r="D58" s="183" t="s">
        <v>62</v>
      </c>
      <c r="E58" s="187">
        <v>9</v>
      </c>
      <c r="F58" s="113"/>
      <c r="G58" s="114"/>
      <c r="H58" s="115">
        <f t="shared" si="0"/>
        <v>0</v>
      </c>
      <c r="I58" s="114"/>
      <c r="J58" s="114"/>
      <c r="K58" s="116">
        <f t="shared" si="1"/>
        <v>0</v>
      </c>
      <c r="L58" s="117">
        <f t="shared" si="2"/>
        <v>0</v>
      </c>
      <c r="M58" s="115">
        <f t="shared" si="3"/>
        <v>0</v>
      </c>
      <c r="N58" s="115">
        <f t="shared" si="4"/>
        <v>0</v>
      </c>
      <c r="O58" s="115">
        <f t="shared" si="5"/>
        <v>0</v>
      </c>
      <c r="P58" s="116">
        <f t="shared" si="6"/>
        <v>0</v>
      </c>
      <c r="Q58" s="89"/>
    </row>
    <row r="59" spans="1:17" ht="22.5" x14ac:dyDescent="0.2">
      <c r="A59" s="186">
        <v>12</v>
      </c>
      <c r="B59" s="183" t="s">
        <v>60</v>
      </c>
      <c r="C59" s="188" t="s">
        <v>321</v>
      </c>
      <c r="D59" s="183" t="s">
        <v>73</v>
      </c>
      <c r="E59" s="187">
        <v>4.9000000000000004</v>
      </c>
      <c r="F59" s="113"/>
      <c r="G59" s="114"/>
      <c r="H59" s="115">
        <f t="shared" si="0"/>
        <v>0</v>
      </c>
      <c r="I59" s="114"/>
      <c r="J59" s="114"/>
      <c r="K59" s="116">
        <f t="shared" si="1"/>
        <v>0</v>
      </c>
      <c r="L59" s="117">
        <f t="shared" si="2"/>
        <v>0</v>
      </c>
      <c r="M59" s="115">
        <f t="shared" si="3"/>
        <v>0</v>
      </c>
      <c r="N59" s="115">
        <f t="shared" si="4"/>
        <v>0</v>
      </c>
      <c r="O59" s="115">
        <f t="shared" si="5"/>
        <v>0</v>
      </c>
      <c r="P59" s="116">
        <f t="shared" si="6"/>
        <v>0</v>
      </c>
      <c r="Q59" s="89"/>
    </row>
    <row r="60" spans="1:17" x14ac:dyDescent="0.2">
      <c r="A60" s="186">
        <v>13</v>
      </c>
      <c r="B60" s="183"/>
      <c r="C60" s="189" t="s">
        <v>270</v>
      </c>
      <c r="D60" s="183" t="s">
        <v>90</v>
      </c>
      <c r="E60" s="187">
        <v>0.59</v>
      </c>
      <c r="F60" s="113"/>
      <c r="G60" s="114"/>
      <c r="H60" s="115">
        <f t="shared" si="0"/>
        <v>0</v>
      </c>
      <c r="I60" s="114"/>
      <c r="J60" s="114"/>
      <c r="K60" s="116">
        <f t="shared" si="1"/>
        <v>0</v>
      </c>
      <c r="L60" s="117">
        <f t="shared" si="2"/>
        <v>0</v>
      </c>
      <c r="M60" s="115">
        <f t="shared" si="3"/>
        <v>0</v>
      </c>
      <c r="N60" s="115">
        <f t="shared" si="4"/>
        <v>0</v>
      </c>
      <c r="O60" s="115">
        <f t="shared" si="5"/>
        <v>0</v>
      </c>
      <c r="P60" s="116">
        <f t="shared" si="6"/>
        <v>0</v>
      </c>
    </row>
    <row r="61" spans="1:17" x14ac:dyDescent="0.2">
      <c r="A61" s="186">
        <v>14</v>
      </c>
      <c r="B61" s="183"/>
      <c r="C61" s="189" t="s">
        <v>316</v>
      </c>
      <c r="D61" s="183" t="s">
        <v>92</v>
      </c>
      <c r="E61" s="187">
        <v>8.4499999999999993</v>
      </c>
      <c r="F61" s="113"/>
      <c r="G61" s="114"/>
      <c r="H61" s="115">
        <f t="shared" si="0"/>
        <v>0</v>
      </c>
      <c r="I61" s="114"/>
      <c r="J61" s="114"/>
      <c r="K61" s="116">
        <f t="shared" si="1"/>
        <v>0</v>
      </c>
      <c r="L61" s="117">
        <f t="shared" si="2"/>
        <v>0</v>
      </c>
      <c r="M61" s="115">
        <f t="shared" si="3"/>
        <v>0</v>
      </c>
      <c r="N61" s="115">
        <f t="shared" si="4"/>
        <v>0</v>
      </c>
      <c r="O61" s="115">
        <f t="shared" si="5"/>
        <v>0</v>
      </c>
      <c r="P61" s="116">
        <f t="shared" si="6"/>
        <v>0</v>
      </c>
    </row>
    <row r="62" spans="1:17" x14ac:dyDescent="0.2">
      <c r="A62" s="186">
        <v>15</v>
      </c>
      <c r="B62" s="183"/>
      <c r="C62" s="189" t="s">
        <v>317</v>
      </c>
      <c r="D62" s="183" t="s">
        <v>62</v>
      </c>
      <c r="E62" s="187">
        <v>0.49</v>
      </c>
      <c r="F62" s="113"/>
      <c r="G62" s="114"/>
      <c r="H62" s="115">
        <f t="shared" si="0"/>
        <v>0</v>
      </c>
      <c r="I62" s="114"/>
      <c r="J62" s="114"/>
      <c r="K62" s="116">
        <f t="shared" si="1"/>
        <v>0</v>
      </c>
      <c r="L62" s="117">
        <f t="shared" si="2"/>
        <v>0</v>
      </c>
      <c r="M62" s="115">
        <f t="shared" si="3"/>
        <v>0</v>
      </c>
      <c r="N62" s="115">
        <f t="shared" si="4"/>
        <v>0</v>
      </c>
      <c r="O62" s="115">
        <f t="shared" si="5"/>
        <v>0</v>
      </c>
      <c r="P62" s="116">
        <f t="shared" si="6"/>
        <v>0</v>
      </c>
    </row>
    <row r="63" spans="1:17" x14ac:dyDescent="0.2">
      <c r="A63" s="186">
        <v>16</v>
      </c>
      <c r="B63" s="183"/>
      <c r="C63" s="189" t="s">
        <v>148</v>
      </c>
      <c r="D63" s="183" t="s">
        <v>90</v>
      </c>
      <c r="E63" s="187">
        <v>1.47</v>
      </c>
      <c r="F63" s="113"/>
      <c r="G63" s="114"/>
      <c r="H63" s="115">
        <f t="shared" si="0"/>
        <v>0</v>
      </c>
      <c r="I63" s="114"/>
      <c r="J63" s="114"/>
      <c r="K63" s="116">
        <f t="shared" si="1"/>
        <v>0</v>
      </c>
      <c r="L63" s="117">
        <f t="shared" si="2"/>
        <v>0</v>
      </c>
      <c r="M63" s="115">
        <f t="shared" si="3"/>
        <v>0</v>
      </c>
      <c r="N63" s="115">
        <f t="shared" si="4"/>
        <v>0</v>
      </c>
      <c r="O63" s="115">
        <f t="shared" si="5"/>
        <v>0</v>
      </c>
      <c r="P63" s="116">
        <f t="shared" si="6"/>
        <v>0</v>
      </c>
    </row>
    <row r="64" spans="1:17" x14ac:dyDescent="0.2">
      <c r="A64" s="186">
        <v>17</v>
      </c>
      <c r="B64" s="183"/>
      <c r="C64" s="189" t="s">
        <v>107</v>
      </c>
      <c r="D64" s="183" t="s">
        <v>73</v>
      </c>
      <c r="E64" s="187">
        <v>4.9000000000000004</v>
      </c>
      <c r="F64" s="113"/>
      <c r="G64" s="114"/>
      <c r="H64" s="115">
        <f t="shared" si="0"/>
        <v>0</v>
      </c>
      <c r="I64" s="114"/>
      <c r="J64" s="114"/>
      <c r="K64" s="116">
        <f t="shared" si="1"/>
        <v>0</v>
      </c>
      <c r="L64" s="117">
        <f t="shared" si="2"/>
        <v>0</v>
      </c>
      <c r="M64" s="115">
        <f t="shared" si="3"/>
        <v>0</v>
      </c>
      <c r="N64" s="115">
        <f t="shared" si="4"/>
        <v>0</v>
      </c>
      <c r="O64" s="115">
        <f t="shared" si="5"/>
        <v>0</v>
      </c>
      <c r="P64" s="116">
        <f t="shared" si="6"/>
        <v>0</v>
      </c>
    </row>
    <row r="65" spans="1:16" x14ac:dyDescent="0.2">
      <c r="A65" s="190"/>
      <c r="B65" s="191"/>
      <c r="C65" s="192" t="s">
        <v>322</v>
      </c>
      <c r="D65" s="193"/>
      <c r="E65" s="194"/>
      <c r="F65" s="113"/>
      <c r="G65" s="114"/>
      <c r="H65" s="115">
        <f t="shared" si="0"/>
        <v>0</v>
      </c>
      <c r="I65" s="114"/>
      <c r="J65" s="114"/>
      <c r="K65" s="116">
        <f t="shared" si="1"/>
        <v>0</v>
      </c>
      <c r="L65" s="117">
        <f t="shared" si="2"/>
        <v>0</v>
      </c>
      <c r="M65" s="115">
        <f t="shared" si="3"/>
        <v>0</v>
      </c>
      <c r="N65" s="115">
        <f t="shared" si="4"/>
        <v>0</v>
      </c>
      <c r="O65" s="115">
        <f t="shared" si="5"/>
        <v>0</v>
      </c>
      <c r="P65" s="116">
        <f t="shared" si="6"/>
        <v>0</v>
      </c>
    </row>
    <row r="66" spans="1:16" ht="33.75" x14ac:dyDescent="0.2">
      <c r="A66" s="186">
        <v>1</v>
      </c>
      <c r="B66" s="183" t="s">
        <v>60</v>
      </c>
      <c r="C66" s="188" t="s">
        <v>323</v>
      </c>
      <c r="D66" s="183" t="s">
        <v>73</v>
      </c>
      <c r="E66" s="187">
        <v>458.4</v>
      </c>
      <c r="F66" s="113"/>
      <c r="G66" s="114"/>
      <c r="H66" s="115">
        <f t="shared" si="0"/>
        <v>0</v>
      </c>
      <c r="I66" s="114"/>
      <c r="J66" s="114"/>
      <c r="K66" s="116">
        <f t="shared" si="1"/>
        <v>0</v>
      </c>
      <c r="L66" s="117">
        <f t="shared" si="2"/>
        <v>0</v>
      </c>
      <c r="M66" s="115">
        <f t="shared" si="3"/>
        <v>0</v>
      </c>
      <c r="N66" s="115">
        <f t="shared" si="4"/>
        <v>0</v>
      </c>
      <c r="O66" s="115">
        <f t="shared" si="5"/>
        <v>0</v>
      </c>
      <c r="P66" s="116">
        <f t="shared" si="6"/>
        <v>0</v>
      </c>
    </row>
    <row r="67" spans="1:16" x14ac:dyDescent="0.2">
      <c r="A67" s="186">
        <v>2</v>
      </c>
      <c r="B67" s="183"/>
      <c r="C67" s="189" t="s">
        <v>270</v>
      </c>
      <c r="D67" s="183" t="s">
        <v>90</v>
      </c>
      <c r="E67" s="187">
        <v>55.01</v>
      </c>
      <c r="F67" s="113"/>
      <c r="G67" s="114"/>
      <c r="H67" s="115">
        <f t="shared" si="0"/>
        <v>0</v>
      </c>
      <c r="I67" s="114"/>
      <c r="J67" s="114"/>
      <c r="K67" s="116">
        <f t="shared" si="1"/>
        <v>0</v>
      </c>
      <c r="L67" s="117">
        <f t="shared" si="2"/>
        <v>0</v>
      </c>
      <c r="M67" s="115">
        <f t="shared" si="3"/>
        <v>0</v>
      </c>
      <c r="N67" s="115">
        <f t="shared" si="4"/>
        <v>0</v>
      </c>
      <c r="O67" s="115">
        <f t="shared" si="5"/>
        <v>0</v>
      </c>
      <c r="P67" s="116">
        <f t="shared" si="6"/>
        <v>0</v>
      </c>
    </row>
    <row r="68" spans="1:16" ht="22.5" x14ac:dyDescent="0.2">
      <c r="A68" s="186">
        <v>3</v>
      </c>
      <c r="B68" s="183"/>
      <c r="C68" s="189" t="s">
        <v>271</v>
      </c>
      <c r="D68" s="183" t="s">
        <v>101</v>
      </c>
      <c r="E68" s="209">
        <v>2292</v>
      </c>
      <c r="F68" s="113"/>
      <c r="G68" s="114"/>
      <c r="H68" s="115">
        <f t="shared" si="0"/>
        <v>0</v>
      </c>
      <c r="I68" s="114"/>
      <c r="J68" s="114"/>
      <c r="K68" s="116">
        <f t="shared" si="1"/>
        <v>0</v>
      </c>
      <c r="L68" s="117">
        <f t="shared" si="2"/>
        <v>0</v>
      </c>
      <c r="M68" s="115">
        <f t="shared" si="3"/>
        <v>0</v>
      </c>
      <c r="N68" s="115">
        <f t="shared" si="4"/>
        <v>0</v>
      </c>
      <c r="O68" s="115">
        <f t="shared" si="5"/>
        <v>0</v>
      </c>
      <c r="P68" s="116">
        <f t="shared" si="6"/>
        <v>0</v>
      </c>
    </row>
    <row r="69" spans="1:16" x14ac:dyDescent="0.2">
      <c r="A69" s="186">
        <v>4</v>
      </c>
      <c r="B69" s="183" t="s">
        <v>60</v>
      </c>
      <c r="C69" s="188" t="s">
        <v>95</v>
      </c>
      <c r="D69" s="183" t="s">
        <v>73</v>
      </c>
      <c r="E69" s="187">
        <v>916.7</v>
      </c>
      <c r="F69" s="113"/>
      <c r="G69" s="114"/>
      <c r="H69" s="115">
        <f t="shared" si="0"/>
        <v>0</v>
      </c>
      <c r="I69" s="114"/>
      <c r="J69" s="114"/>
      <c r="K69" s="116">
        <f t="shared" si="1"/>
        <v>0</v>
      </c>
      <c r="L69" s="117">
        <f t="shared" si="2"/>
        <v>0</v>
      </c>
      <c r="M69" s="115">
        <f t="shared" si="3"/>
        <v>0</v>
      </c>
      <c r="N69" s="115">
        <f t="shared" si="4"/>
        <v>0</v>
      </c>
      <c r="O69" s="115">
        <f t="shared" si="5"/>
        <v>0</v>
      </c>
      <c r="P69" s="116">
        <f t="shared" si="6"/>
        <v>0</v>
      </c>
    </row>
    <row r="70" spans="1:16" x14ac:dyDescent="0.2">
      <c r="A70" s="186">
        <v>5</v>
      </c>
      <c r="B70" s="183"/>
      <c r="C70" s="189" t="s">
        <v>270</v>
      </c>
      <c r="D70" s="183" t="s">
        <v>90</v>
      </c>
      <c r="E70" s="187">
        <v>110</v>
      </c>
      <c r="F70" s="113"/>
      <c r="G70" s="114"/>
      <c r="H70" s="115">
        <f t="shared" si="0"/>
        <v>0</v>
      </c>
      <c r="I70" s="114"/>
      <c r="J70" s="114"/>
      <c r="K70" s="116">
        <f t="shared" si="1"/>
        <v>0</v>
      </c>
      <c r="L70" s="117">
        <f t="shared" si="2"/>
        <v>0</v>
      </c>
      <c r="M70" s="115">
        <f t="shared" si="3"/>
        <v>0</v>
      </c>
      <c r="N70" s="115">
        <f t="shared" si="4"/>
        <v>0</v>
      </c>
      <c r="O70" s="115">
        <f t="shared" si="5"/>
        <v>0</v>
      </c>
      <c r="P70" s="116">
        <f t="shared" si="6"/>
        <v>0</v>
      </c>
    </row>
    <row r="71" spans="1:16" x14ac:dyDescent="0.2">
      <c r="A71" s="186">
        <v>6</v>
      </c>
      <c r="B71" s="183"/>
      <c r="C71" s="189" t="s">
        <v>265</v>
      </c>
      <c r="D71" s="183" t="s">
        <v>92</v>
      </c>
      <c r="E71" s="209">
        <v>4583.5</v>
      </c>
      <c r="F71" s="113"/>
      <c r="G71" s="114"/>
      <c r="H71" s="115">
        <f t="shared" si="0"/>
        <v>0</v>
      </c>
      <c r="I71" s="114"/>
      <c r="J71" s="114"/>
      <c r="K71" s="116">
        <f t="shared" si="1"/>
        <v>0</v>
      </c>
      <c r="L71" s="117">
        <f t="shared" si="2"/>
        <v>0</v>
      </c>
      <c r="M71" s="115">
        <f t="shared" si="3"/>
        <v>0</v>
      </c>
      <c r="N71" s="115">
        <f t="shared" si="4"/>
        <v>0</v>
      </c>
      <c r="O71" s="115">
        <f t="shared" si="5"/>
        <v>0</v>
      </c>
      <c r="P71" s="116">
        <f t="shared" si="6"/>
        <v>0</v>
      </c>
    </row>
    <row r="72" spans="1:16" x14ac:dyDescent="0.2">
      <c r="A72" s="186">
        <v>7</v>
      </c>
      <c r="B72" s="183"/>
      <c r="C72" s="189" t="s">
        <v>163</v>
      </c>
      <c r="D72" s="183" t="s">
        <v>64</v>
      </c>
      <c r="E72" s="209">
        <v>7471</v>
      </c>
      <c r="F72" s="113"/>
      <c r="G72" s="114"/>
      <c r="H72" s="115">
        <f t="shared" si="0"/>
        <v>0</v>
      </c>
      <c r="I72" s="114"/>
      <c r="J72" s="114"/>
      <c r="K72" s="116">
        <f t="shared" si="1"/>
        <v>0</v>
      </c>
      <c r="L72" s="117">
        <f t="shared" si="2"/>
        <v>0</v>
      </c>
      <c r="M72" s="115">
        <f t="shared" si="3"/>
        <v>0</v>
      </c>
      <c r="N72" s="115">
        <f t="shared" si="4"/>
        <v>0</v>
      </c>
      <c r="O72" s="115">
        <f t="shared" si="5"/>
        <v>0</v>
      </c>
      <c r="P72" s="116">
        <f t="shared" si="6"/>
        <v>0</v>
      </c>
    </row>
    <row r="73" spans="1:16" x14ac:dyDescent="0.2">
      <c r="A73" s="186">
        <v>8</v>
      </c>
      <c r="B73" s="183"/>
      <c r="C73" s="189" t="s">
        <v>102</v>
      </c>
      <c r="D73" s="183" t="s">
        <v>64</v>
      </c>
      <c r="E73" s="187">
        <v>7471</v>
      </c>
      <c r="F73" s="113"/>
      <c r="G73" s="114"/>
      <c r="H73" s="115">
        <f t="shared" si="0"/>
        <v>0</v>
      </c>
      <c r="I73" s="114"/>
      <c r="J73" s="114"/>
      <c r="K73" s="116">
        <f t="shared" si="1"/>
        <v>0</v>
      </c>
      <c r="L73" s="117">
        <f t="shared" si="2"/>
        <v>0</v>
      </c>
      <c r="M73" s="115">
        <f t="shared" si="3"/>
        <v>0</v>
      </c>
      <c r="N73" s="115">
        <f t="shared" si="4"/>
        <v>0</v>
      </c>
      <c r="O73" s="115">
        <f t="shared" si="5"/>
        <v>0</v>
      </c>
      <c r="P73" s="116">
        <f t="shared" si="6"/>
        <v>0</v>
      </c>
    </row>
    <row r="74" spans="1:16" ht="22.5" x14ac:dyDescent="0.2">
      <c r="A74" s="186">
        <v>9</v>
      </c>
      <c r="B74" s="183"/>
      <c r="C74" s="189" t="s">
        <v>337</v>
      </c>
      <c r="D74" s="183" t="s">
        <v>73</v>
      </c>
      <c r="E74" s="187">
        <v>962.54</v>
      </c>
      <c r="F74" s="113"/>
      <c r="G74" s="114"/>
      <c r="H74" s="115">
        <f t="shared" si="0"/>
        <v>0</v>
      </c>
      <c r="I74" s="114"/>
      <c r="J74" s="114"/>
      <c r="K74" s="116">
        <f t="shared" si="1"/>
        <v>0</v>
      </c>
      <c r="L74" s="117">
        <f t="shared" si="2"/>
        <v>0</v>
      </c>
      <c r="M74" s="115">
        <f t="shared" si="3"/>
        <v>0</v>
      </c>
      <c r="N74" s="115">
        <f t="shared" si="4"/>
        <v>0</v>
      </c>
      <c r="O74" s="115">
        <f t="shared" si="5"/>
        <v>0</v>
      </c>
      <c r="P74" s="116">
        <f t="shared" si="6"/>
        <v>0</v>
      </c>
    </row>
    <row r="75" spans="1:16" ht="22.5" x14ac:dyDescent="0.2">
      <c r="A75" s="186">
        <v>10</v>
      </c>
      <c r="B75" s="183"/>
      <c r="C75" s="189" t="s">
        <v>324</v>
      </c>
      <c r="D75" s="183" t="s">
        <v>62</v>
      </c>
      <c r="E75" s="187">
        <v>115.82</v>
      </c>
      <c r="F75" s="113"/>
      <c r="G75" s="114"/>
      <c r="H75" s="115">
        <f t="shared" si="0"/>
        <v>0</v>
      </c>
      <c r="I75" s="114"/>
      <c r="J75" s="114"/>
      <c r="K75" s="116">
        <f t="shared" si="1"/>
        <v>0</v>
      </c>
      <c r="L75" s="117">
        <f t="shared" si="2"/>
        <v>0</v>
      </c>
      <c r="M75" s="115">
        <f t="shared" si="3"/>
        <v>0</v>
      </c>
      <c r="N75" s="115">
        <f t="shared" si="4"/>
        <v>0</v>
      </c>
      <c r="O75" s="115">
        <f t="shared" si="5"/>
        <v>0</v>
      </c>
      <c r="P75" s="116">
        <f t="shared" si="6"/>
        <v>0</v>
      </c>
    </row>
    <row r="76" spans="1:16" x14ac:dyDescent="0.2">
      <c r="A76" s="186">
        <v>11</v>
      </c>
      <c r="B76" s="183" t="s">
        <v>60</v>
      </c>
      <c r="C76" s="188" t="s">
        <v>103</v>
      </c>
      <c r="D76" s="183" t="s">
        <v>73</v>
      </c>
      <c r="E76" s="187">
        <v>916.7</v>
      </c>
      <c r="F76" s="113"/>
      <c r="G76" s="114"/>
      <c r="H76" s="115">
        <f t="shared" si="0"/>
        <v>0</v>
      </c>
      <c r="I76" s="114"/>
      <c r="J76" s="114"/>
      <c r="K76" s="116">
        <f t="shared" si="1"/>
        <v>0</v>
      </c>
      <c r="L76" s="117">
        <f t="shared" si="2"/>
        <v>0</v>
      </c>
      <c r="M76" s="115">
        <f t="shared" si="3"/>
        <v>0</v>
      </c>
      <c r="N76" s="115">
        <f t="shared" si="4"/>
        <v>0</v>
      </c>
      <c r="O76" s="115">
        <f t="shared" si="5"/>
        <v>0</v>
      </c>
      <c r="P76" s="116">
        <f t="shared" si="6"/>
        <v>0</v>
      </c>
    </row>
    <row r="77" spans="1:16" x14ac:dyDescent="0.2">
      <c r="A77" s="186">
        <v>12</v>
      </c>
      <c r="B77" s="183"/>
      <c r="C77" s="189" t="s">
        <v>270</v>
      </c>
      <c r="D77" s="183" t="s">
        <v>90</v>
      </c>
      <c r="E77" s="187">
        <v>110</v>
      </c>
      <c r="F77" s="113"/>
      <c r="G77" s="114"/>
      <c r="H77" s="115">
        <f t="shared" si="0"/>
        <v>0</v>
      </c>
      <c r="I77" s="114"/>
      <c r="J77" s="114"/>
      <c r="K77" s="116">
        <f t="shared" si="1"/>
        <v>0</v>
      </c>
      <c r="L77" s="117">
        <f t="shared" si="2"/>
        <v>0</v>
      </c>
      <c r="M77" s="115">
        <f t="shared" si="3"/>
        <v>0</v>
      </c>
      <c r="N77" s="115">
        <f t="shared" si="4"/>
        <v>0</v>
      </c>
      <c r="O77" s="115">
        <f t="shared" si="5"/>
        <v>0</v>
      </c>
      <c r="P77" s="116">
        <f t="shared" si="6"/>
        <v>0</v>
      </c>
    </row>
    <row r="78" spans="1:16" x14ac:dyDescent="0.2">
      <c r="A78" s="186">
        <v>13</v>
      </c>
      <c r="B78" s="183"/>
      <c r="C78" s="189" t="s">
        <v>268</v>
      </c>
      <c r="D78" s="183" t="s">
        <v>92</v>
      </c>
      <c r="E78" s="209">
        <v>4125.2</v>
      </c>
      <c r="F78" s="113"/>
      <c r="G78" s="114"/>
      <c r="H78" s="115">
        <f t="shared" ref="H78:H141" si="7">ROUND(F78*G78,2)</f>
        <v>0</v>
      </c>
      <c r="I78" s="114"/>
      <c r="J78" s="114"/>
      <c r="K78" s="116">
        <f t="shared" ref="K78:K141" si="8">SUM(H78:J78)</f>
        <v>0</v>
      </c>
      <c r="L78" s="117">
        <f t="shared" ref="L78:L141" si="9">ROUND(E78*F78,2)</f>
        <v>0</v>
      </c>
      <c r="M78" s="115">
        <f t="shared" ref="M78:M141" si="10">ROUND(H78*E78,2)</f>
        <v>0</v>
      </c>
      <c r="N78" s="115">
        <f t="shared" ref="N78:N141" si="11">ROUND(I78*E78,2)</f>
        <v>0</v>
      </c>
      <c r="O78" s="115">
        <f t="shared" ref="O78:O141" si="12">ROUND(J78*E78,2)</f>
        <v>0</v>
      </c>
      <c r="P78" s="116">
        <f t="shared" ref="P78:P141" si="13">SUM(M78:O78)</f>
        <v>0</v>
      </c>
    </row>
    <row r="79" spans="1:16" x14ac:dyDescent="0.2">
      <c r="A79" s="186">
        <v>14</v>
      </c>
      <c r="B79" s="183"/>
      <c r="C79" s="189" t="s">
        <v>94</v>
      </c>
      <c r="D79" s="183" t="s">
        <v>73</v>
      </c>
      <c r="E79" s="187">
        <v>1100.04</v>
      </c>
      <c r="F79" s="113"/>
      <c r="G79" s="114"/>
      <c r="H79" s="115">
        <f t="shared" si="7"/>
        <v>0</v>
      </c>
      <c r="I79" s="114"/>
      <c r="J79" s="114"/>
      <c r="K79" s="116">
        <f t="shared" si="8"/>
        <v>0</v>
      </c>
      <c r="L79" s="117">
        <f t="shared" si="9"/>
        <v>0</v>
      </c>
      <c r="M79" s="115">
        <f t="shared" si="10"/>
        <v>0</v>
      </c>
      <c r="N79" s="115">
        <f t="shared" si="11"/>
        <v>0</v>
      </c>
      <c r="O79" s="115">
        <f t="shared" si="12"/>
        <v>0</v>
      </c>
      <c r="P79" s="116">
        <f t="shared" si="13"/>
        <v>0</v>
      </c>
    </row>
    <row r="80" spans="1:16" x14ac:dyDescent="0.2">
      <c r="A80" s="186">
        <v>15</v>
      </c>
      <c r="B80" s="183"/>
      <c r="C80" s="189" t="s">
        <v>325</v>
      </c>
      <c r="D80" s="183" t="s">
        <v>62</v>
      </c>
      <c r="E80" s="187">
        <v>55.33</v>
      </c>
      <c r="F80" s="113"/>
      <c r="G80" s="114"/>
      <c r="H80" s="115">
        <f t="shared" si="7"/>
        <v>0</v>
      </c>
      <c r="I80" s="114"/>
      <c r="J80" s="114"/>
      <c r="K80" s="116">
        <f t="shared" si="8"/>
        <v>0</v>
      </c>
      <c r="L80" s="117">
        <f t="shared" si="9"/>
        <v>0</v>
      </c>
      <c r="M80" s="115">
        <f t="shared" si="10"/>
        <v>0</v>
      </c>
      <c r="N80" s="115">
        <f t="shared" si="11"/>
        <v>0</v>
      </c>
      <c r="O80" s="115">
        <f t="shared" si="12"/>
        <v>0</v>
      </c>
      <c r="P80" s="116">
        <f t="shared" si="13"/>
        <v>0</v>
      </c>
    </row>
    <row r="81" spans="1:16" ht="22.5" x14ac:dyDescent="0.2">
      <c r="A81" s="186">
        <v>16</v>
      </c>
      <c r="B81" s="183"/>
      <c r="C81" s="189" t="s">
        <v>326</v>
      </c>
      <c r="D81" s="183" t="s">
        <v>62</v>
      </c>
      <c r="E81" s="187">
        <v>16.5</v>
      </c>
      <c r="F81" s="113"/>
      <c r="G81" s="114"/>
      <c r="H81" s="115">
        <f t="shared" si="7"/>
        <v>0</v>
      </c>
      <c r="I81" s="114"/>
      <c r="J81" s="114"/>
      <c r="K81" s="116">
        <f t="shared" si="8"/>
        <v>0</v>
      </c>
      <c r="L81" s="117">
        <f t="shared" si="9"/>
        <v>0</v>
      </c>
      <c r="M81" s="115">
        <f t="shared" si="10"/>
        <v>0</v>
      </c>
      <c r="N81" s="115">
        <f t="shared" si="11"/>
        <v>0</v>
      </c>
      <c r="O81" s="115">
        <f t="shared" si="12"/>
        <v>0</v>
      </c>
      <c r="P81" s="116">
        <f t="shared" si="13"/>
        <v>0</v>
      </c>
    </row>
    <row r="82" spans="1:16" x14ac:dyDescent="0.2">
      <c r="A82" s="186">
        <v>17</v>
      </c>
      <c r="B82" s="183" t="s">
        <v>60</v>
      </c>
      <c r="C82" s="188" t="s">
        <v>105</v>
      </c>
      <c r="D82" s="183" t="s">
        <v>73</v>
      </c>
      <c r="E82" s="187">
        <v>5.5</v>
      </c>
      <c r="F82" s="113"/>
      <c r="G82" s="114"/>
      <c r="H82" s="115">
        <f t="shared" si="7"/>
        <v>0</v>
      </c>
      <c r="I82" s="114"/>
      <c r="J82" s="114"/>
      <c r="K82" s="116">
        <f t="shared" si="8"/>
        <v>0</v>
      </c>
      <c r="L82" s="117">
        <f t="shared" si="9"/>
        <v>0</v>
      </c>
      <c r="M82" s="115">
        <f t="shared" si="10"/>
        <v>0</v>
      </c>
      <c r="N82" s="115">
        <f t="shared" si="11"/>
        <v>0</v>
      </c>
      <c r="O82" s="115">
        <f t="shared" si="12"/>
        <v>0</v>
      </c>
      <c r="P82" s="116">
        <f t="shared" si="13"/>
        <v>0</v>
      </c>
    </row>
    <row r="83" spans="1:16" x14ac:dyDescent="0.2">
      <c r="A83" s="186">
        <v>18</v>
      </c>
      <c r="B83" s="183"/>
      <c r="C83" s="189" t="s">
        <v>333</v>
      </c>
      <c r="D83" s="183" t="s">
        <v>90</v>
      </c>
      <c r="E83" s="187">
        <v>0.66</v>
      </c>
      <c r="F83" s="113"/>
      <c r="G83" s="114"/>
      <c r="H83" s="115">
        <f t="shared" si="7"/>
        <v>0</v>
      </c>
      <c r="I83" s="114"/>
      <c r="J83" s="114"/>
      <c r="K83" s="116">
        <f t="shared" si="8"/>
        <v>0</v>
      </c>
      <c r="L83" s="117">
        <f t="shared" si="9"/>
        <v>0</v>
      </c>
      <c r="M83" s="115">
        <f t="shared" si="10"/>
        <v>0</v>
      </c>
      <c r="N83" s="115">
        <f t="shared" si="11"/>
        <v>0</v>
      </c>
      <c r="O83" s="115">
        <f t="shared" si="12"/>
        <v>0</v>
      </c>
      <c r="P83" s="116">
        <f t="shared" si="13"/>
        <v>0</v>
      </c>
    </row>
    <row r="84" spans="1:16" x14ac:dyDescent="0.2">
      <c r="A84" s="186">
        <v>19</v>
      </c>
      <c r="B84" s="183"/>
      <c r="C84" s="189" t="s">
        <v>268</v>
      </c>
      <c r="D84" s="183" t="s">
        <v>92</v>
      </c>
      <c r="E84" s="187">
        <v>37.130000000000003</v>
      </c>
      <c r="F84" s="113"/>
      <c r="G84" s="114"/>
      <c r="H84" s="115">
        <f t="shared" si="7"/>
        <v>0</v>
      </c>
      <c r="I84" s="114"/>
      <c r="J84" s="114"/>
      <c r="K84" s="116">
        <f t="shared" si="8"/>
        <v>0</v>
      </c>
      <c r="L84" s="117">
        <f t="shared" si="9"/>
        <v>0</v>
      </c>
      <c r="M84" s="115">
        <f t="shared" si="10"/>
        <v>0</v>
      </c>
      <c r="N84" s="115">
        <f t="shared" si="11"/>
        <v>0</v>
      </c>
      <c r="O84" s="115">
        <f t="shared" si="12"/>
        <v>0</v>
      </c>
      <c r="P84" s="116">
        <f t="shared" si="13"/>
        <v>0</v>
      </c>
    </row>
    <row r="85" spans="1:16" x14ac:dyDescent="0.2">
      <c r="A85" s="186">
        <v>20</v>
      </c>
      <c r="B85" s="183"/>
      <c r="C85" s="189" t="s">
        <v>94</v>
      </c>
      <c r="D85" s="183" t="s">
        <v>73</v>
      </c>
      <c r="E85" s="187">
        <v>13.2</v>
      </c>
      <c r="F85" s="113"/>
      <c r="G85" s="114"/>
      <c r="H85" s="115">
        <f t="shared" si="7"/>
        <v>0</v>
      </c>
      <c r="I85" s="114"/>
      <c r="J85" s="114"/>
      <c r="K85" s="116">
        <f t="shared" si="8"/>
        <v>0</v>
      </c>
      <c r="L85" s="117">
        <f t="shared" si="9"/>
        <v>0</v>
      </c>
      <c r="M85" s="115">
        <f t="shared" si="10"/>
        <v>0</v>
      </c>
      <c r="N85" s="115">
        <f t="shared" si="11"/>
        <v>0</v>
      </c>
      <c r="O85" s="115">
        <f t="shared" si="12"/>
        <v>0</v>
      </c>
      <c r="P85" s="116">
        <f t="shared" si="13"/>
        <v>0</v>
      </c>
    </row>
    <row r="86" spans="1:16" x14ac:dyDescent="0.2">
      <c r="A86" s="186">
        <v>21</v>
      </c>
      <c r="B86" s="183" t="s">
        <v>60</v>
      </c>
      <c r="C86" s="188" t="s">
        <v>106</v>
      </c>
      <c r="D86" s="183" t="s">
        <v>73</v>
      </c>
      <c r="E86" s="187">
        <v>916.7</v>
      </c>
      <c r="F86" s="113"/>
      <c r="G86" s="114"/>
      <c r="H86" s="115">
        <f t="shared" si="7"/>
        <v>0</v>
      </c>
      <c r="I86" s="114"/>
      <c r="J86" s="114"/>
      <c r="K86" s="116">
        <f t="shared" si="8"/>
        <v>0</v>
      </c>
      <c r="L86" s="117">
        <f t="shared" si="9"/>
        <v>0</v>
      </c>
      <c r="M86" s="115">
        <f t="shared" si="10"/>
        <v>0</v>
      </c>
      <c r="N86" s="115">
        <f t="shared" si="11"/>
        <v>0</v>
      </c>
      <c r="O86" s="115">
        <f t="shared" si="12"/>
        <v>0</v>
      </c>
      <c r="P86" s="116">
        <f t="shared" si="13"/>
        <v>0</v>
      </c>
    </row>
    <row r="87" spans="1:16" x14ac:dyDescent="0.2">
      <c r="A87" s="186">
        <v>22</v>
      </c>
      <c r="B87" s="183"/>
      <c r="C87" s="189" t="s">
        <v>334</v>
      </c>
      <c r="D87" s="183" t="s">
        <v>90</v>
      </c>
      <c r="E87" s="187">
        <v>137.51</v>
      </c>
      <c r="F87" s="113"/>
      <c r="G87" s="114"/>
      <c r="H87" s="115">
        <f t="shared" si="7"/>
        <v>0</v>
      </c>
      <c r="I87" s="114"/>
      <c r="J87" s="114"/>
      <c r="K87" s="116">
        <f t="shared" si="8"/>
        <v>0</v>
      </c>
      <c r="L87" s="117">
        <f t="shared" si="9"/>
        <v>0</v>
      </c>
      <c r="M87" s="115">
        <f t="shared" si="10"/>
        <v>0</v>
      </c>
      <c r="N87" s="115">
        <f t="shared" si="11"/>
        <v>0</v>
      </c>
      <c r="O87" s="115">
        <f t="shared" si="12"/>
        <v>0</v>
      </c>
      <c r="P87" s="116">
        <f t="shared" si="13"/>
        <v>0</v>
      </c>
    </row>
    <row r="88" spans="1:16" ht="22.5" x14ac:dyDescent="0.2">
      <c r="A88" s="186">
        <v>23</v>
      </c>
      <c r="B88" s="183"/>
      <c r="C88" s="189" t="s">
        <v>335</v>
      </c>
      <c r="D88" s="183" t="s">
        <v>92</v>
      </c>
      <c r="E88" s="187">
        <v>3208.45</v>
      </c>
      <c r="F88" s="113"/>
      <c r="G88" s="114"/>
      <c r="H88" s="115">
        <f t="shared" si="7"/>
        <v>0</v>
      </c>
      <c r="I88" s="114"/>
      <c r="J88" s="114"/>
      <c r="K88" s="116">
        <f t="shared" si="8"/>
        <v>0</v>
      </c>
      <c r="L88" s="117">
        <f t="shared" si="9"/>
        <v>0</v>
      </c>
      <c r="M88" s="115">
        <f t="shared" si="10"/>
        <v>0</v>
      </c>
      <c r="N88" s="115">
        <f t="shared" si="11"/>
        <v>0</v>
      </c>
      <c r="O88" s="115">
        <f t="shared" si="12"/>
        <v>0</v>
      </c>
      <c r="P88" s="116">
        <f t="shared" si="13"/>
        <v>0</v>
      </c>
    </row>
    <row r="89" spans="1:16" x14ac:dyDescent="0.2">
      <c r="A89" s="190"/>
      <c r="B89" s="191"/>
      <c r="C89" s="192" t="s">
        <v>327</v>
      </c>
      <c r="D89" s="193"/>
      <c r="E89" s="194"/>
      <c r="F89" s="113"/>
      <c r="G89" s="114"/>
      <c r="H89" s="115">
        <f t="shared" si="7"/>
        <v>0</v>
      </c>
      <c r="I89" s="114"/>
      <c r="J89" s="114"/>
      <c r="K89" s="116">
        <f t="shared" si="8"/>
        <v>0</v>
      </c>
      <c r="L89" s="117">
        <f t="shared" si="9"/>
        <v>0</v>
      </c>
      <c r="M89" s="115">
        <f t="shared" si="10"/>
        <v>0</v>
      </c>
      <c r="N89" s="115">
        <f t="shared" si="11"/>
        <v>0</v>
      </c>
      <c r="O89" s="115">
        <f t="shared" si="12"/>
        <v>0</v>
      </c>
      <c r="P89" s="116">
        <f t="shared" si="13"/>
        <v>0</v>
      </c>
    </row>
    <row r="90" spans="1:16" ht="33.75" x14ac:dyDescent="0.2">
      <c r="A90" s="186">
        <v>1</v>
      </c>
      <c r="B90" s="183" t="s">
        <v>60</v>
      </c>
      <c r="C90" s="188" t="s">
        <v>323</v>
      </c>
      <c r="D90" s="183" t="s">
        <v>73</v>
      </c>
      <c r="E90" s="187">
        <v>145.30000000000001</v>
      </c>
      <c r="F90" s="113"/>
      <c r="G90" s="114"/>
      <c r="H90" s="115">
        <f t="shared" si="7"/>
        <v>0</v>
      </c>
      <c r="I90" s="114"/>
      <c r="J90" s="114"/>
      <c r="K90" s="116">
        <f t="shared" si="8"/>
        <v>0</v>
      </c>
      <c r="L90" s="117">
        <f t="shared" si="9"/>
        <v>0</v>
      </c>
      <c r="M90" s="115">
        <f t="shared" si="10"/>
        <v>0</v>
      </c>
      <c r="N90" s="115">
        <f t="shared" si="11"/>
        <v>0</v>
      </c>
      <c r="O90" s="115">
        <f t="shared" si="12"/>
        <v>0</v>
      </c>
      <c r="P90" s="116">
        <f t="shared" si="13"/>
        <v>0</v>
      </c>
    </row>
    <row r="91" spans="1:16" x14ac:dyDescent="0.2">
      <c r="A91" s="186">
        <v>2</v>
      </c>
      <c r="B91" s="183"/>
      <c r="C91" s="189" t="s">
        <v>270</v>
      </c>
      <c r="D91" s="183" t="s">
        <v>90</v>
      </c>
      <c r="E91" s="187">
        <v>17.440000000000001</v>
      </c>
      <c r="F91" s="113"/>
      <c r="G91" s="114"/>
      <c r="H91" s="115">
        <f t="shared" si="7"/>
        <v>0</v>
      </c>
      <c r="I91" s="114"/>
      <c r="J91" s="114"/>
      <c r="K91" s="116">
        <f t="shared" si="8"/>
        <v>0</v>
      </c>
      <c r="L91" s="117">
        <f t="shared" si="9"/>
        <v>0</v>
      </c>
      <c r="M91" s="115">
        <f t="shared" si="10"/>
        <v>0</v>
      </c>
      <c r="N91" s="115">
        <f t="shared" si="11"/>
        <v>0</v>
      </c>
      <c r="O91" s="115">
        <f t="shared" si="12"/>
        <v>0</v>
      </c>
      <c r="P91" s="116">
        <f t="shared" si="13"/>
        <v>0</v>
      </c>
    </row>
    <row r="92" spans="1:16" ht="22.5" x14ac:dyDescent="0.2">
      <c r="A92" s="186">
        <v>3</v>
      </c>
      <c r="B92" s="183"/>
      <c r="C92" s="189" t="s">
        <v>271</v>
      </c>
      <c r="D92" s="183" t="s">
        <v>101</v>
      </c>
      <c r="E92" s="209">
        <v>726.5</v>
      </c>
      <c r="F92" s="113"/>
      <c r="G92" s="114"/>
      <c r="H92" s="115">
        <f t="shared" si="7"/>
        <v>0</v>
      </c>
      <c r="I92" s="114"/>
      <c r="J92" s="114"/>
      <c r="K92" s="116">
        <f t="shared" si="8"/>
        <v>0</v>
      </c>
      <c r="L92" s="117">
        <f t="shared" si="9"/>
        <v>0</v>
      </c>
      <c r="M92" s="115">
        <f t="shared" si="10"/>
        <v>0</v>
      </c>
      <c r="N92" s="115">
        <f t="shared" si="11"/>
        <v>0</v>
      </c>
      <c r="O92" s="115">
        <f t="shared" si="12"/>
        <v>0</v>
      </c>
      <c r="P92" s="116">
        <f t="shared" si="13"/>
        <v>0</v>
      </c>
    </row>
    <row r="93" spans="1:16" x14ac:dyDescent="0.2">
      <c r="A93" s="186">
        <v>4</v>
      </c>
      <c r="B93" s="183" t="s">
        <v>60</v>
      </c>
      <c r="C93" s="188" t="s">
        <v>95</v>
      </c>
      <c r="D93" s="183" t="s">
        <v>73</v>
      </c>
      <c r="E93" s="187">
        <v>290.60000000000002</v>
      </c>
      <c r="F93" s="113"/>
      <c r="G93" s="114"/>
      <c r="H93" s="115">
        <f t="shared" si="7"/>
        <v>0</v>
      </c>
      <c r="I93" s="114"/>
      <c r="J93" s="114"/>
      <c r="K93" s="116">
        <f t="shared" si="8"/>
        <v>0</v>
      </c>
      <c r="L93" s="117">
        <f t="shared" si="9"/>
        <v>0</v>
      </c>
      <c r="M93" s="115">
        <f t="shared" si="10"/>
        <v>0</v>
      </c>
      <c r="N93" s="115">
        <f t="shared" si="11"/>
        <v>0</v>
      </c>
      <c r="O93" s="115">
        <f t="shared" si="12"/>
        <v>0</v>
      </c>
      <c r="P93" s="116">
        <f t="shared" si="13"/>
        <v>0</v>
      </c>
    </row>
    <row r="94" spans="1:16" x14ac:dyDescent="0.2">
      <c r="A94" s="186">
        <v>5</v>
      </c>
      <c r="B94" s="183"/>
      <c r="C94" s="189" t="s">
        <v>270</v>
      </c>
      <c r="D94" s="183" t="s">
        <v>90</v>
      </c>
      <c r="E94" s="187">
        <v>34.869999999999997</v>
      </c>
      <c r="F94" s="113"/>
      <c r="G94" s="114"/>
      <c r="H94" s="115">
        <f t="shared" si="7"/>
        <v>0</v>
      </c>
      <c r="I94" s="114"/>
      <c r="J94" s="114"/>
      <c r="K94" s="116">
        <f t="shared" si="8"/>
        <v>0</v>
      </c>
      <c r="L94" s="117">
        <f t="shared" si="9"/>
        <v>0</v>
      </c>
      <c r="M94" s="115">
        <f t="shared" si="10"/>
        <v>0</v>
      </c>
      <c r="N94" s="115">
        <f t="shared" si="11"/>
        <v>0</v>
      </c>
      <c r="O94" s="115">
        <f t="shared" si="12"/>
        <v>0</v>
      </c>
      <c r="P94" s="116">
        <f t="shared" si="13"/>
        <v>0</v>
      </c>
    </row>
    <row r="95" spans="1:16" x14ac:dyDescent="0.2">
      <c r="A95" s="186">
        <v>6</v>
      </c>
      <c r="B95" s="183"/>
      <c r="C95" s="189" t="s">
        <v>265</v>
      </c>
      <c r="D95" s="183" t="s">
        <v>92</v>
      </c>
      <c r="E95" s="209">
        <v>1453</v>
      </c>
      <c r="F95" s="113"/>
      <c r="G95" s="114"/>
      <c r="H95" s="115">
        <f t="shared" si="7"/>
        <v>0</v>
      </c>
      <c r="I95" s="114"/>
      <c r="J95" s="114"/>
      <c r="K95" s="116">
        <f t="shared" si="8"/>
        <v>0</v>
      </c>
      <c r="L95" s="117">
        <f t="shared" si="9"/>
        <v>0</v>
      </c>
      <c r="M95" s="115">
        <f t="shared" si="10"/>
        <v>0</v>
      </c>
      <c r="N95" s="115">
        <f t="shared" si="11"/>
        <v>0</v>
      </c>
      <c r="O95" s="115">
        <f t="shared" si="12"/>
        <v>0</v>
      </c>
      <c r="P95" s="116">
        <f t="shared" si="13"/>
        <v>0</v>
      </c>
    </row>
    <row r="96" spans="1:16" x14ac:dyDescent="0.2">
      <c r="A96" s="186">
        <v>7</v>
      </c>
      <c r="B96" s="183"/>
      <c r="C96" s="189" t="s">
        <v>163</v>
      </c>
      <c r="D96" s="183" t="s">
        <v>64</v>
      </c>
      <c r="E96" s="209">
        <v>2368</v>
      </c>
      <c r="F96" s="113"/>
      <c r="G96" s="114"/>
      <c r="H96" s="115">
        <f t="shared" si="7"/>
        <v>0</v>
      </c>
      <c r="I96" s="114"/>
      <c r="J96" s="114"/>
      <c r="K96" s="116">
        <f t="shared" si="8"/>
        <v>0</v>
      </c>
      <c r="L96" s="117">
        <f t="shared" si="9"/>
        <v>0</v>
      </c>
      <c r="M96" s="115">
        <f t="shared" si="10"/>
        <v>0</v>
      </c>
      <c r="N96" s="115">
        <f t="shared" si="11"/>
        <v>0</v>
      </c>
      <c r="O96" s="115">
        <f t="shared" si="12"/>
        <v>0</v>
      </c>
      <c r="P96" s="116">
        <f t="shared" si="13"/>
        <v>0</v>
      </c>
    </row>
    <row r="97" spans="1:17" x14ac:dyDescent="0.2">
      <c r="A97" s="186">
        <v>8</v>
      </c>
      <c r="B97" s="183"/>
      <c r="C97" s="189" t="s">
        <v>102</v>
      </c>
      <c r="D97" s="183" t="s">
        <v>64</v>
      </c>
      <c r="E97" s="187">
        <v>2368</v>
      </c>
      <c r="F97" s="113"/>
      <c r="G97" s="114"/>
      <c r="H97" s="115">
        <f t="shared" si="7"/>
        <v>0</v>
      </c>
      <c r="I97" s="114"/>
      <c r="J97" s="114"/>
      <c r="K97" s="116">
        <f t="shared" si="8"/>
        <v>0</v>
      </c>
      <c r="L97" s="117">
        <f t="shared" si="9"/>
        <v>0</v>
      </c>
      <c r="M97" s="115">
        <f t="shared" si="10"/>
        <v>0</v>
      </c>
      <c r="N97" s="115">
        <f t="shared" si="11"/>
        <v>0</v>
      </c>
      <c r="O97" s="115">
        <f t="shared" si="12"/>
        <v>0</v>
      </c>
      <c r="P97" s="116">
        <f t="shared" si="13"/>
        <v>0</v>
      </c>
    </row>
    <row r="98" spans="1:17" ht="22.5" x14ac:dyDescent="0.2">
      <c r="A98" s="186">
        <v>9</v>
      </c>
      <c r="B98" s="183"/>
      <c r="C98" s="189" t="s">
        <v>337</v>
      </c>
      <c r="D98" s="183" t="s">
        <v>73</v>
      </c>
      <c r="E98" s="187">
        <v>305.13</v>
      </c>
      <c r="F98" s="113"/>
      <c r="G98" s="114"/>
      <c r="H98" s="115">
        <f t="shared" si="7"/>
        <v>0</v>
      </c>
      <c r="I98" s="114"/>
      <c r="J98" s="114"/>
      <c r="K98" s="116">
        <f t="shared" si="8"/>
        <v>0</v>
      </c>
      <c r="L98" s="117">
        <f t="shared" si="9"/>
        <v>0</v>
      </c>
      <c r="M98" s="115">
        <f t="shared" si="10"/>
        <v>0</v>
      </c>
      <c r="N98" s="115">
        <f t="shared" si="11"/>
        <v>0</v>
      </c>
      <c r="O98" s="115">
        <f t="shared" si="12"/>
        <v>0</v>
      </c>
      <c r="P98" s="116">
        <f t="shared" si="13"/>
        <v>0</v>
      </c>
    </row>
    <row r="99" spans="1:17" ht="22.5" x14ac:dyDescent="0.2">
      <c r="A99" s="186">
        <v>10</v>
      </c>
      <c r="B99" s="183"/>
      <c r="C99" s="189" t="s">
        <v>324</v>
      </c>
      <c r="D99" s="183" t="s">
        <v>62</v>
      </c>
      <c r="E99" s="187">
        <v>23.1</v>
      </c>
      <c r="F99" s="113"/>
      <c r="G99" s="114"/>
      <c r="H99" s="115">
        <f t="shared" si="7"/>
        <v>0</v>
      </c>
      <c r="I99" s="114"/>
      <c r="J99" s="114"/>
      <c r="K99" s="116">
        <f t="shared" si="8"/>
        <v>0</v>
      </c>
      <c r="L99" s="117">
        <f t="shared" si="9"/>
        <v>0</v>
      </c>
      <c r="M99" s="115">
        <f t="shared" si="10"/>
        <v>0</v>
      </c>
      <c r="N99" s="115">
        <f t="shared" si="11"/>
        <v>0</v>
      </c>
      <c r="O99" s="115">
        <f t="shared" si="12"/>
        <v>0</v>
      </c>
      <c r="P99" s="116">
        <f t="shared" si="13"/>
        <v>0</v>
      </c>
    </row>
    <row r="100" spans="1:17" ht="22.5" x14ac:dyDescent="0.2">
      <c r="A100" s="186">
        <v>11</v>
      </c>
      <c r="B100" s="183" t="s">
        <v>60</v>
      </c>
      <c r="C100" s="188" t="s">
        <v>626</v>
      </c>
      <c r="D100" s="183" t="s">
        <v>73</v>
      </c>
      <c r="E100" s="187">
        <v>4</v>
      </c>
      <c r="F100" s="113"/>
      <c r="G100" s="114"/>
      <c r="H100" s="115">
        <f t="shared" si="7"/>
        <v>0</v>
      </c>
      <c r="I100" s="114"/>
      <c r="J100" s="114"/>
      <c r="K100" s="116">
        <f t="shared" si="8"/>
        <v>0</v>
      </c>
      <c r="L100" s="117">
        <f t="shared" si="9"/>
        <v>0</v>
      </c>
      <c r="M100" s="115">
        <f t="shared" si="10"/>
        <v>0</v>
      </c>
      <c r="N100" s="115">
        <f t="shared" si="11"/>
        <v>0</v>
      </c>
      <c r="O100" s="115">
        <f t="shared" si="12"/>
        <v>0</v>
      </c>
      <c r="P100" s="116">
        <f t="shared" si="13"/>
        <v>0</v>
      </c>
      <c r="Q100" s="320"/>
    </row>
    <row r="101" spans="1:17" x14ac:dyDescent="0.2">
      <c r="A101" s="186">
        <v>12</v>
      </c>
      <c r="B101" s="183"/>
      <c r="C101" s="189" t="s">
        <v>270</v>
      </c>
      <c r="D101" s="183" t="s">
        <v>90</v>
      </c>
      <c r="E101" s="187">
        <v>0.48</v>
      </c>
      <c r="F101" s="113"/>
      <c r="G101" s="114"/>
      <c r="H101" s="115">
        <f t="shared" si="7"/>
        <v>0</v>
      </c>
      <c r="I101" s="114"/>
      <c r="J101" s="114"/>
      <c r="K101" s="116">
        <f t="shared" si="8"/>
        <v>0</v>
      </c>
      <c r="L101" s="117">
        <f t="shared" si="9"/>
        <v>0</v>
      </c>
      <c r="M101" s="115">
        <f t="shared" si="10"/>
        <v>0</v>
      </c>
      <c r="N101" s="115">
        <f t="shared" si="11"/>
        <v>0</v>
      </c>
      <c r="O101" s="115">
        <f t="shared" si="12"/>
        <v>0</v>
      </c>
      <c r="P101" s="116">
        <f t="shared" si="13"/>
        <v>0</v>
      </c>
      <c r="Q101" s="320"/>
    </row>
    <row r="102" spans="1:17" x14ac:dyDescent="0.2">
      <c r="A102" s="186">
        <v>13</v>
      </c>
      <c r="B102" s="183"/>
      <c r="C102" s="189" t="s">
        <v>265</v>
      </c>
      <c r="D102" s="183" t="s">
        <v>92</v>
      </c>
      <c r="E102" s="209">
        <v>20</v>
      </c>
      <c r="F102" s="113"/>
      <c r="G102" s="114"/>
      <c r="H102" s="115">
        <f t="shared" si="7"/>
        <v>0</v>
      </c>
      <c r="I102" s="114"/>
      <c r="J102" s="114"/>
      <c r="K102" s="116">
        <f t="shared" si="8"/>
        <v>0</v>
      </c>
      <c r="L102" s="117">
        <f t="shared" si="9"/>
        <v>0</v>
      </c>
      <c r="M102" s="115">
        <f t="shared" si="10"/>
        <v>0</v>
      </c>
      <c r="N102" s="115">
        <f t="shared" si="11"/>
        <v>0</v>
      </c>
      <c r="O102" s="115">
        <f t="shared" si="12"/>
        <v>0</v>
      </c>
      <c r="P102" s="116">
        <f t="shared" si="13"/>
        <v>0</v>
      </c>
      <c r="Q102" s="320"/>
    </row>
    <row r="103" spans="1:17" ht="22.5" x14ac:dyDescent="0.2">
      <c r="A103" s="186">
        <v>14</v>
      </c>
      <c r="B103" s="183"/>
      <c r="C103" s="189" t="s">
        <v>627</v>
      </c>
      <c r="D103" s="183" t="s">
        <v>73</v>
      </c>
      <c r="E103" s="187">
        <v>4.2</v>
      </c>
      <c r="F103" s="113"/>
      <c r="G103" s="114"/>
      <c r="H103" s="115">
        <f t="shared" si="7"/>
        <v>0</v>
      </c>
      <c r="I103" s="114"/>
      <c r="J103" s="114"/>
      <c r="K103" s="116">
        <f t="shared" si="8"/>
        <v>0</v>
      </c>
      <c r="L103" s="117">
        <f t="shared" si="9"/>
        <v>0</v>
      </c>
      <c r="M103" s="115">
        <f t="shared" si="10"/>
        <v>0</v>
      </c>
      <c r="N103" s="115">
        <f t="shared" si="11"/>
        <v>0</v>
      </c>
      <c r="O103" s="115">
        <f t="shared" si="12"/>
        <v>0</v>
      </c>
      <c r="P103" s="116">
        <f t="shared" si="13"/>
        <v>0</v>
      </c>
      <c r="Q103" s="320"/>
    </row>
    <row r="104" spans="1:17" x14ac:dyDescent="0.2">
      <c r="A104" s="186">
        <v>15</v>
      </c>
      <c r="B104" s="183" t="s">
        <v>60</v>
      </c>
      <c r="C104" s="188" t="s">
        <v>103</v>
      </c>
      <c r="D104" s="183" t="s">
        <v>73</v>
      </c>
      <c r="E104" s="187">
        <v>290.60000000000002</v>
      </c>
      <c r="F104" s="113"/>
      <c r="G104" s="114"/>
      <c r="H104" s="115">
        <f t="shared" si="7"/>
        <v>0</v>
      </c>
      <c r="I104" s="114"/>
      <c r="J104" s="114"/>
      <c r="K104" s="116">
        <f t="shared" si="8"/>
        <v>0</v>
      </c>
      <c r="L104" s="117">
        <f t="shared" si="9"/>
        <v>0</v>
      </c>
      <c r="M104" s="115">
        <f t="shared" si="10"/>
        <v>0</v>
      </c>
      <c r="N104" s="115">
        <f t="shared" si="11"/>
        <v>0</v>
      </c>
      <c r="O104" s="115">
        <f t="shared" si="12"/>
        <v>0</v>
      </c>
      <c r="P104" s="116">
        <f t="shared" si="13"/>
        <v>0</v>
      </c>
    </row>
    <row r="105" spans="1:17" x14ac:dyDescent="0.2">
      <c r="A105" s="186">
        <v>16</v>
      </c>
      <c r="B105" s="183"/>
      <c r="C105" s="189" t="s">
        <v>270</v>
      </c>
      <c r="D105" s="183" t="s">
        <v>90</v>
      </c>
      <c r="E105" s="187">
        <v>34.869999999999997</v>
      </c>
      <c r="F105" s="113"/>
      <c r="G105" s="114"/>
      <c r="H105" s="115">
        <f t="shared" si="7"/>
        <v>0</v>
      </c>
      <c r="I105" s="114"/>
      <c r="J105" s="114"/>
      <c r="K105" s="116">
        <f t="shared" si="8"/>
        <v>0</v>
      </c>
      <c r="L105" s="117">
        <f t="shared" si="9"/>
        <v>0</v>
      </c>
      <c r="M105" s="115">
        <f t="shared" si="10"/>
        <v>0</v>
      </c>
      <c r="N105" s="115">
        <f t="shared" si="11"/>
        <v>0</v>
      </c>
      <c r="O105" s="115">
        <f t="shared" si="12"/>
        <v>0</v>
      </c>
      <c r="P105" s="116">
        <f t="shared" si="13"/>
        <v>0</v>
      </c>
    </row>
    <row r="106" spans="1:17" x14ac:dyDescent="0.2">
      <c r="A106" s="186">
        <v>17</v>
      </c>
      <c r="B106" s="183"/>
      <c r="C106" s="189" t="s">
        <v>268</v>
      </c>
      <c r="D106" s="183" t="s">
        <v>92</v>
      </c>
      <c r="E106" s="209">
        <v>1307.7</v>
      </c>
      <c r="F106" s="113"/>
      <c r="G106" s="114"/>
      <c r="H106" s="115">
        <f t="shared" si="7"/>
        <v>0</v>
      </c>
      <c r="I106" s="114"/>
      <c r="J106" s="114"/>
      <c r="K106" s="116">
        <f t="shared" si="8"/>
        <v>0</v>
      </c>
      <c r="L106" s="117">
        <f t="shared" si="9"/>
        <v>0</v>
      </c>
      <c r="M106" s="115">
        <f t="shared" si="10"/>
        <v>0</v>
      </c>
      <c r="N106" s="115">
        <f t="shared" si="11"/>
        <v>0</v>
      </c>
      <c r="O106" s="115">
        <f t="shared" si="12"/>
        <v>0</v>
      </c>
      <c r="P106" s="116">
        <f t="shared" si="13"/>
        <v>0</v>
      </c>
    </row>
    <row r="107" spans="1:17" x14ac:dyDescent="0.2">
      <c r="A107" s="186">
        <v>18</v>
      </c>
      <c r="B107" s="183"/>
      <c r="C107" s="189" t="s">
        <v>94</v>
      </c>
      <c r="D107" s="183" t="s">
        <v>73</v>
      </c>
      <c r="E107" s="187">
        <v>348.72</v>
      </c>
      <c r="F107" s="113"/>
      <c r="G107" s="114"/>
      <c r="H107" s="115">
        <f t="shared" si="7"/>
        <v>0</v>
      </c>
      <c r="I107" s="114"/>
      <c r="J107" s="114"/>
      <c r="K107" s="116">
        <f t="shared" si="8"/>
        <v>0</v>
      </c>
      <c r="L107" s="117">
        <f t="shared" si="9"/>
        <v>0</v>
      </c>
      <c r="M107" s="115">
        <f t="shared" si="10"/>
        <v>0</v>
      </c>
      <c r="N107" s="115">
        <f t="shared" si="11"/>
        <v>0</v>
      </c>
      <c r="O107" s="115">
        <f t="shared" si="12"/>
        <v>0</v>
      </c>
      <c r="P107" s="116">
        <f t="shared" si="13"/>
        <v>0</v>
      </c>
    </row>
    <row r="108" spans="1:17" x14ac:dyDescent="0.2">
      <c r="A108" s="186">
        <v>19</v>
      </c>
      <c r="B108" s="183" t="s">
        <v>60</v>
      </c>
      <c r="C108" s="188" t="s">
        <v>105</v>
      </c>
      <c r="D108" s="183" t="s">
        <v>73</v>
      </c>
      <c r="E108" s="187">
        <v>8</v>
      </c>
      <c r="F108" s="113"/>
      <c r="G108" s="114"/>
      <c r="H108" s="115">
        <f t="shared" si="7"/>
        <v>0</v>
      </c>
      <c r="I108" s="114"/>
      <c r="J108" s="114"/>
      <c r="K108" s="116">
        <f t="shared" si="8"/>
        <v>0</v>
      </c>
      <c r="L108" s="117">
        <f t="shared" si="9"/>
        <v>0</v>
      </c>
      <c r="M108" s="115">
        <f t="shared" si="10"/>
        <v>0</v>
      </c>
      <c r="N108" s="115">
        <f t="shared" si="11"/>
        <v>0</v>
      </c>
      <c r="O108" s="115">
        <f t="shared" si="12"/>
        <v>0</v>
      </c>
      <c r="P108" s="116">
        <f t="shared" si="13"/>
        <v>0</v>
      </c>
    </row>
    <row r="109" spans="1:17" x14ac:dyDescent="0.2">
      <c r="A109" s="186">
        <v>20</v>
      </c>
      <c r="B109" s="183"/>
      <c r="C109" s="189" t="s">
        <v>333</v>
      </c>
      <c r="D109" s="183" t="s">
        <v>90</v>
      </c>
      <c r="E109" s="187">
        <v>0.96</v>
      </c>
      <c r="F109" s="113"/>
      <c r="G109" s="114"/>
      <c r="H109" s="115">
        <f t="shared" si="7"/>
        <v>0</v>
      </c>
      <c r="I109" s="114"/>
      <c r="J109" s="114"/>
      <c r="K109" s="116">
        <f t="shared" si="8"/>
        <v>0</v>
      </c>
      <c r="L109" s="117">
        <f t="shared" si="9"/>
        <v>0</v>
      </c>
      <c r="M109" s="115">
        <f t="shared" si="10"/>
        <v>0</v>
      </c>
      <c r="N109" s="115">
        <f t="shared" si="11"/>
        <v>0</v>
      </c>
      <c r="O109" s="115">
        <f t="shared" si="12"/>
        <v>0</v>
      </c>
      <c r="P109" s="116">
        <f t="shared" si="13"/>
        <v>0</v>
      </c>
    </row>
    <row r="110" spans="1:17" x14ac:dyDescent="0.2">
      <c r="A110" s="186">
        <v>21</v>
      </c>
      <c r="B110" s="183"/>
      <c r="C110" s="189" t="s">
        <v>339</v>
      </c>
      <c r="D110" s="183" t="s">
        <v>92</v>
      </c>
      <c r="E110" s="187">
        <v>54</v>
      </c>
      <c r="F110" s="113"/>
      <c r="G110" s="114"/>
      <c r="H110" s="115">
        <f t="shared" si="7"/>
        <v>0</v>
      </c>
      <c r="I110" s="114"/>
      <c r="J110" s="114"/>
      <c r="K110" s="116">
        <f t="shared" si="8"/>
        <v>0</v>
      </c>
      <c r="L110" s="117">
        <f t="shared" si="9"/>
        <v>0</v>
      </c>
      <c r="M110" s="115">
        <f t="shared" si="10"/>
        <v>0</v>
      </c>
      <c r="N110" s="115">
        <f t="shared" si="11"/>
        <v>0</v>
      </c>
      <c r="O110" s="115">
        <f t="shared" si="12"/>
        <v>0</v>
      </c>
      <c r="P110" s="116">
        <f t="shared" si="13"/>
        <v>0</v>
      </c>
    </row>
    <row r="111" spans="1:17" x14ac:dyDescent="0.2">
      <c r="A111" s="186">
        <v>22</v>
      </c>
      <c r="B111" s="183"/>
      <c r="C111" s="189" t="s">
        <v>94</v>
      </c>
      <c r="D111" s="183" t="s">
        <v>73</v>
      </c>
      <c r="E111" s="187">
        <v>19.2</v>
      </c>
      <c r="F111" s="113"/>
      <c r="G111" s="114"/>
      <c r="H111" s="115">
        <f t="shared" si="7"/>
        <v>0</v>
      </c>
      <c r="I111" s="114"/>
      <c r="J111" s="114"/>
      <c r="K111" s="116">
        <f t="shared" si="8"/>
        <v>0</v>
      </c>
      <c r="L111" s="117">
        <f t="shared" si="9"/>
        <v>0</v>
      </c>
      <c r="M111" s="115">
        <f t="shared" si="10"/>
        <v>0</v>
      </c>
      <c r="N111" s="115">
        <f t="shared" si="11"/>
        <v>0</v>
      </c>
      <c r="O111" s="115">
        <f t="shared" si="12"/>
        <v>0</v>
      </c>
      <c r="P111" s="116">
        <f t="shared" si="13"/>
        <v>0</v>
      </c>
    </row>
    <row r="112" spans="1:17" x14ac:dyDescent="0.2">
      <c r="A112" s="186">
        <v>23</v>
      </c>
      <c r="B112" s="183" t="s">
        <v>60</v>
      </c>
      <c r="C112" s="188" t="s">
        <v>106</v>
      </c>
      <c r="D112" s="183" t="s">
        <v>73</v>
      </c>
      <c r="E112" s="187">
        <v>290.60000000000002</v>
      </c>
      <c r="F112" s="113"/>
      <c r="G112" s="114"/>
      <c r="H112" s="115">
        <f t="shared" si="7"/>
        <v>0</v>
      </c>
      <c r="I112" s="114"/>
      <c r="J112" s="114"/>
      <c r="K112" s="116">
        <f t="shared" si="8"/>
        <v>0</v>
      </c>
      <c r="L112" s="117">
        <f t="shared" si="9"/>
        <v>0</v>
      </c>
      <c r="M112" s="115">
        <f t="shared" si="10"/>
        <v>0</v>
      </c>
      <c r="N112" s="115">
        <f t="shared" si="11"/>
        <v>0</v>
      </c>
      <c r="O112" s="115">
        <f t="shared" si="12"/>
        <v>0</v>
      </c>
      <c r="P112" s="116">
        <f t="shared" si="13"/>
        <v>0</v>
      </c>
    </row>
    <row r="113" spans="1:17" x14ac:dyDescent="0.2">
      <c r="A113" s="186">
        <v>24</v>
      </c>
      <c r="B113" s="183"/>
      <c r="C113" s="189" t="s">
        <v>334</v>
      </c>
      <c r="D113" s="183" t="s">
        <v>90</v>
      </c>
      <c r="E113" s="187">
        <v>43.59</v>
      </c>
      <c r="F113" s="113"/>
      <c r="G113" s="114"/>
      <c r="H113" s="115">
        <f t="shared" si="7"/>
        <v>0</v>
      </c>
      <c r="I113" s="114"/>
      <c r="J113" s="114"/>
      <c r="K113" s="116">
        <f t="shared" si="8"/>
        <v>0</v>
      </c>
      <c r="L113" s="117">
        <f t="shared" si="9"/>
        <v>0</v>
      </c>
      <c r="M113" s="115">
        <f t="shared" si="10"/>
        <v>0</v>
      </c>
      <c r="N113" s="115">
        <f t="shared" si="11"/>
        <v>0</v>
      </c>
      <c r="O113" s="115">
        <f t="shared" si="12"/>
        <v>0</v>
      </c>
      <c r="P113" s="116">
        <f t="shared" si="13"/>
        <v>0</v>
      </c>
    </row>
    <row r="114" spans="1:17" ht="22.5" x14ac:dyDescent="0.2">
      <c r="A114" s="186">
        <v>25</v>
      </c>
      <c r="B114" s="183"/>
      <c r="C114" s="189" t="s">
        <v>335</v>
      </c>
      <c r="D114" s="183" t="s">
        <v>92</v>
      </c>
      <c r="E114" s="187">
        <v>1017.1</v>
      </c>
      <c r="F114" s="113"/>
      <c r="G114" s="114"/>
      <c r="H114" s="115">
        <f t="shared" si="7"/>
        <v>0</v>
      </c>
      <c r="I114" s="114"/>
      <c r="J114" s="114"/>
      <c r="K114" s="116">
        <f t="shared" si="8"/>
        <v>0</v>
      </c>
      <c r="L114" s="117">
        <f t="shared" si="9"/>
        <v>0</v>
      </c>
      <c r="M114" s="115">
        <f t="shared" si="10"/>
        <v>0</v>
      </c>
      <c r="N114" s="115">
        <f t="shared" si="11"/>
        <v>0</v>
      </c>
      <c r="O114" s="115">
        <f t="shared" si="12"/>
        <v>0</v>
      </c>
      <c r="P114" s="116">
        <f t="shared" si="13"/>
        <v>0</v>
      </c>
    </row>
    <row r="115" spans="1:17" x14ac:dyDescent="0.2">
      <c r="A115" s="190"/>
      <c r="B115" s="191"/>
      <c r="C115" s="192" t="s">
        <v>328</v>
      </c>
      <c r="D115" s="193"/>
      <c r="E115" s="194"/>
      <c r="F115" s="113"/>
      <c r="G115" s="114"/>
      <c r="H115" s="115">
        <f t="shared" si="7"/>
        <v>0</v>
      </c>
      <c r="I115" s="114"/>
      <c r="J115" s="114"/>
      <c r="K115" s="116">
        <f t="shared" si="8"/>
        <v>0</v>
      </c>
      <c r="L115" s="117">
        <f t="shared" si="9"/>
        <v>0</v>
      </c>
      <c r="M115" s="115">
        <f t="shared" si="10"/>
        <v>0</v>
      </c>
      <c r="N115" s="115">
        <f t="shared" si="11"/>
        <v>0</v>
      </c>
      <c r="O115" s="115">
        <f t="shared" si="12"/>
        <v>0</v>
      </c>
      <c r="P115" s="116">
        <f t="shared" si="13"/>
        <v>0</v>
      </c>
    </row>
    <row r="116" spans="1:17" ht="33.75" x14ac:dyDescent="0.2">
      <c r="A116" s="186">
        <v>1</v>
      </c>
      <c r="B116" s="183" t="s">
        <v>60</v>
      </c>
      <c r="C116" s="188" t="s">
        <v>323</v>
      </c>
      <c r="D116" s="183" t="s">
        <v>73</v>
      </c>
      <c r="E116" s="187">
        <v>481</v>
      </c>
      <c r="F116" s="113"/>
      <c r="G116" s="114"/>
      <c r="H116" s="115">
        <f t="shared" si="7"/>
        <v>0</v>
      </c>
      <c r="I116" s="114"/>
      <c r="J116" s="114"/>
      <c r="K116" s="116">
        <f t="shared" si="8"/>
        <v>0</v>
      </c>
      <c r="L116" s="117">
        <f t="shared" si="9"/>
        <v>0</v>
      </c>
      <c r="M116" s="115">
        <f t="shared" si="10"/>
        <v>0</v>
      </c>
      <c r="N116" s="115">
        <f t="shared" si="11"/>
        <v>0</v>
      </c>
      <c r="O116" s="115">
        <f t="shared" si="12"/>
        <v>0</v>
      </c>
      <c r="P116" s="116">
        <f t="shared" si="13"/>
        <v>0</v>
      </c>
    </row>
    <row r="117" spans="1:17" x14ac:dyDescent="0.2">
      <c r="A117" s="186">
        <v>2</v>
      </c>
      <c r="B117" s="183"/>
      <c r="C117" s="189" t="s">
        <v>270</v>
      </c>
      <c r="D117" s="183" t="s">
        <v>90</v>
      </c>
      <c r="E117" s="187">
        <v>57.72</v>
      </c>
      <c r="F117" s="113"/>
      <c r="G117" s="114"/>
      <c r="H117" s="115">
        <f t="shared" si="7"/>
        <v>0</v>
      </c>
      <c r="I117" s="114"/>
      <c r="J117" s="114"/>
      <c r="K117" s="116">
        <f t="shared" si="8"/>
        <v>0</v>
      </c>
      <c r="L117" s="117">
        <f t="shared" si="9"/>
        <v>0</v>
      </c>
      <c r="M117" s="115">
        <f t="shared" si="10"/>
        <v>0</v>
      </c>
      <c r="N117" s="115">
        <f t="shared" si="11"/>
        <v>0</v>
      </c>
      <c r="O117" s="115">
        <f t="shared" si="12"/>
        <v>0</v>
      </c>
      <c r="P117" s="116">
        <f t="shared" si="13"/>
        <v>0</v>
      </c>
    </row>
    <row r="118" spans="1:17" ht="22.5" x14ac:dyDescent="0.2">
      <c r="A118" s="186">
        <v>3</v>
      </c>
      <c r="B118" s="183"/>
      <c r="C118" s="189" t="s">
        <v>271</v>
      </c>
      <c r="D118" s="183" t="s">
        <v>101</v>
      </c>
      <c r="E118" s="209">
        <v>2405</v>
      </c>
      <c r="F118" s="113"/>
      <c r="G118" s="114"/>
      <c r="H118" s="115">
        <f t="shared" si="7"/>
        <v>0</v>
      </c>
      <c r="I118" s="114"/>
      <c r="J118" s="114"/>
      <c r="K118" s="116">
        <f t="shared" si="8"/>
        <v>0</v>
      </c>
      <c r="L118" s="117">
        <f t="shared" si="9"/>
        <v>0</v>
      </c>
      <c r="M118" s="115">
        <f t="shared" si="10"/>
        <v>0</v>
      </c>
      <c r="N118" s="115">
        <f t="shared" si="11"/>
        <v>0</v>
      </c>
      <c r="O118" s="115">
        <f t="shared" si="12"/>
        <v>0</v>
      </c>
      <c r="P118" s="116">
        <f t="shared" si="13"/>
        <v>0</v>
      </c>
    </row>
    <row r="119" spans="1:17" x14ac:dyDescent="0.2">
      <c r="A119" s="186">
        <v>4</v>
      </c>
      <c r="B119" s="183" t="s">
        <v>60</v>
      </c>
      <c r="C119" s="188" t="s">
        <v>95</v>
      </c>
      <c r="D119" s="183" t="s">
        <v>73</v>
      </c>
      <c r="E119" s="187">
        <v>962</v>
      </c>
      <c r="F119" s="113"/>
      <c r="G119" s="114"/>
      <c r="H119" s="115">
        <f t="shared" si="7"/>
        <v>0</v>
      </c>
      <c r="I119" s="114"/>
      <c r="J119" s="114"/>
      <c r="K119" s="116">
        <f t="shared" si="8"/>
        <v>0</v>
      </c>
      <c r="L119" s="117">
        <f t="shared" si="9"/>
        <v>0</v>
      </c>
      <c r="M119" s="115">
        <f t="shared" si="10"/>
        <v>0</v>
      </c>
      <c r="N119" s="115">
        <f t="shared" si="11"/>
        <v>0</v>
      </c>
      <c r="O119" s="115">
        <f t="shared" si="12"/>
        <v>0</v>
      </c>
      <c r="P119" s="116">
        <f t="shared" si="13"/>
        <v>0</v>
      </c>
    </row>
    <row r="120" spans="1:17" x14ac:dyDescent="0.2">
      <c r="A120" s="186">
        <v>5</v>
      </c>
      <c r="B120" s="183"/>
      <c r="C120" s="189" t="s">
        <v>270</v>
      </c>
      <c r="D120" s="183" t="s">
        <v>90</v>
      </c>
      <c r="E120" s="187">
        <v>115.44</v>
      </c>
      <c r="F120" s="113"/>
      <c r="G120" s="114"/>
      <c r="H120" s="115">
        <f t="shared" si="7"/>
        <v>0</v>
      </c>
      <c r="I120" s="114"/>
      <c r="J120" s="114"/>
      <c r="K120" s="116">
        <f t="shared" si="8"/>
        <v>0</v>
      </c>
      <c r="L120" s="117">
        <f t="shared" si="9"/>
        <v>0</v>
      </c>
      <c r="M120" s="115">
        <f t="shared" si="10"/>
        <v>0</v>
      </c>
      <c r="N120" s="115">
        <f t="shared" si="11"/>
        <v>0</v>
      </c>
      <c r="O120" s="115">
        <f t="shared" si="12"/>
        <v>0</v>
      </c>
      <c r="P120" s="116">
        <f t="shared" si="13"/>
        <v>0</v>
      </c>
    </row>
    <row r="121" spans="1:17" x14ac:dyDescent="0.2">
      <c r="A121" s="186">
        <v>6</v>
      </c>
      <c r="B121" s="183"/>
      <c r="C121" s="189" t="s">
        <v>265</v>
      </c>
      <c r="D121" s="183" t="s">
        <v>92</v>
      </c>
      <c r="E121" s="209">
        <v>4810</v>
      </c>
      <c r="F121" s="113"/>
      <c r="G121" s="114"/>
      <c r="H121" s="115">
        <f t="shared" si="7"/>
        <v>0</v>
      </c>
      <c r="I121" s="114"/>
      <c r="J121" s="114"/>
      <c r="K121" s="116">
        <f t="shared" si="8"/>
        <v>0</v>
      </c>
      <c r="L121" s="117">
        <f t="shared" si="9"/>
        <v>0</v>
      </c>
      <c r="M121" s="115">
        <f t="shared" si="10"/>
        <v>0</v>
      </c>
      <c r="N121" s="115">
        <f t="shared" si="11"/>
        <v>0</v>
      </c>
      <c r="O121" s="115">
        <f t="shared" si="12"/>
        <v>0</v>
      </c>
      <c r="P121" s="116">
        <f t="shared" si="13"/>
        <v>0</v>
      </c>
    </row>
    <row r="122" spans="1:17" x14ac:dyDescent="0.2">
      <c r="A122" s="186">
        <v>7</v>
      </c>
      <c r="B122" s="183"/>
      <c r="C122" s="189" t="s">
        <v>163</v>
      </c>
      <c r="D122" s="183" t="s">
        <v>64</v>
      </c>
      <c r="E122" s="209">
        <v>7840</v>
      </c>
      <c r="F122" s="113"/>
      <c r="G122" s="114"/>
      <c r="H122" s="115">
        <f t="shared" si="7"/>
        <v>0</v>
      </c>
      <c r="I122" s="114"/>
      <c r="J122" s="114"/>
      <c r="K122" s="116">
        <f t="shared" si="8"/>
        <v>0</v>
      </c>
      <c r="L122" s="117">
        <f t="shared" si="9"/>
        <v>0</v>
      </c>
      <c r="M122" s="115">
        <f t="shared" si="10"/>
        <v>0</v>
      </c>
      <c r="N122" s="115">
        <f t="shared" si="11"/>
        <v>0</v>
      </c>
      <c r="O122" s="115">
        <f t="shared" si="12"/>
        <v>0</v>
      </c>
      <c r="P122" s="116">
        <f t="shared" si="13"/>
        <v>0</v>
      </c>
    </row>
    <row r="123" spans="1:17" x14ac:dyDescent="0.2">
      <c r="A123" s="186">
        <v>8</v>
      </c>
      <c r="B123" s="183"/>
      <c r="C123" s="189" t="s">
        <v>102</v>
      </c>
      <c r="D123" s="183" t="s">
        <v>64</v>
      </c>
      <c r="E123" s="187">
        <v>7840</v>
      </c>
      <c r="F123" s="113"/>
      <c r="G123" s="114"/>
      <c r="H123" s="115">
        <f t="shared" si="7"/>
        <v>0</v>
      </c>
      <c r="I123" s="114"/>
      <c r="J123" s="114"/>
      <c r="K123" s="116">
        <f t="shared" si="8"/>
        <v>0</v>
      </c>
      <c r="L123" s="117">
        <f t="shared" si="9"/>
        <v>0</v>
      </c>
      <c r="M123" s="115">
        <f t="shared" si="10"/>
        <v>0</v>
      </c>
      <c r="N123" s="115">
        <f t="shared" si="11"/>
        <v>0</v>
      </c>
      <c r="O123" s="115">
        <f t="shared" si="12"/>
        <v>0</v>
      </c>
      <c r="P123" s="116">
        <f t="shared" si="13"/>
        <v>0</v>
      </c>
    </row>
    <row r="124" spans="1:17" ht="22.5" x14ac:dyDescent="0.2">
      <c r="A124" s="186">
        <v>9</v>
      </c>
      <c r="B124" s="183"/>
      <c r="C124" s="189" t="s">
        <v>338</v>
      </c>
      <c r="D124" s="183" t="s">
        <v>73</v>
      </c>
      <c r="E124" s="187">
        <v>1010.1</v>
      </c>
      <c r="F124" s="113"/>
      <c r="G124" s="114"/>
      <c r="H124" s="115">
        <f t="shared" si="7"/>
        <v>0</v>
      </c>
      <c r="I124" s="114"/>
      <c r="J124" s="114"/>
      <c r="K124" s="116">
        <f t="shared" si="8"/>
        <v>0</v>
      </c>
      <c r="L124" s="117">
        <f t="shared" si="9"/>
        <v>0</v>
      </c>
      <c r="M124" s="115">
        <f t="shared" si="10"/>
        <v>0</v>
      </c>
      <c r="N124" s="115">
        <f t="shared" si="11"/>
        <v>0</v>
      </c>
      <c r="O124" s="115">
        <f t="shared" si="12"/>
        <v>0</v>
      </c>
      <c r="P124" s="116">
        <f t="shared" si="13"/>
        <v>0</v>
      </c>
    </row>
    <row r="125" spans="1:17" ht="22.5" x14ac:dyDescent="0.2">
      <c r="A125" s="186">
        <v>10</v>
      </c>
      <c r="B125" s="183"/>
      <c r="C125" s="189" t="s">
        <v>324</v>
      </c>
      <c r="D125" s="183" t="s">
        <v>62</v>
      </c>
      <c r="E125" s="187">
        <v>115.82</v>
      </c>
      <c r="F125" s="113"/>
      <c r="G125" s="114"/>
      <c r="H125" s="115">
        <f t="shared" si="7"/>
        <v>0</v>
      </c>
      <c r="I125" s="114"/>
      <c r="J125" s="114"/>
      <c r="K125" s="116">
        <f t="shared" si="8"/>
        <v>0</v>
      </c>
      <c r="L125" s="117">
        <f t="shared" si="9"/>
        <v>0</v>
      </c>
      <c r="M125" s="115">
        <f t="shared" si="10"/>
        <v>0</v>
      </c>
      <c r="N125" s="115">
        <f t="shared" si="11"/>
        <v>0</v>
      </c>
      <c r="O125" s="115">
        <f t="shared" si="12"/>
        <v>0</v>
      </c>
      <c r="P125" s="116">
        <f t="shared" si="13"/>
        <v>0</v>
      </c>
    </row>
    <row r="126" spans="1:17" ht="25.5" customHeight="1" x14ac:dyDescent="0.2">
      <c r="A126" s="186">
        <v>11</v>
      </c>
      <c r="B126" s="183" t="s">
        <v>60</v>
      </c>
      <c r="C126" s="188" t="s">
        <v>626</v>
      </c>
      <c r="D126" s="183" t="s">
        <v>73</v>
      </c>
      <c r="E126" s="187">
        <v>4</v>
      </c>
      <c r="F126" s="113"/>
      <c r="G126" s="114"/>
      <c r="H126" s="115">
        <f t="shared" si="7"/>
        <v>0</v>
      </c>
      <c r="I126" s="114"/>
      <c r="J126" s="114"/>
      <c r="K126" s="116">
        <f t="shared" si="8"/>
        <v>0</v>
      </c>
      <c r="L126" s="117">
        <f t="shared" si="9"/>
        <v>0</v>
      </c>
      <c r="M126" s="115">
        <f t="shared" si="10"/>
        <v>0</v>
      </c>
      <c r="N126" s="115">
        <f t="shared" si="11"/>
        <v>0</v>
      </c>
      <c r="O126" s="115">
        <f t="shared" si="12"/>
        <v>0</v>
      </c>
      <c r="P126" s="116">
        <f t="shared" si="13"/>
        <v>0</v>
      </c>
      <c r="Q126" s="320"/>
    </row>
    <row r="127" spans="1:17" x14ac:dyDescent="0.2">
      <c r="A127" s="186">
        <v>12</v>
      </c>
      <c r="B127" s="183"/>
      <c r="C127" s="189" t="s">
        <v>270</v>
      </c>
      <c r="D127" s="183" t="s">
        <v>90</v>
      </c>
      <c r="E127" s="187">
        <v>0.48</v>
      </c>
      <c r="F127" s="113"/>
      <c r="G127" s="114"/>
      <c r="H127" s="115">
        <f t="shared" si="7"/>
        <v>0</v>
      </c>
      <c r="I127" s="114"/>
      <c r="J127" s="114"/>
      <c r="K127" s="116">
        <f t="shared" si="8"/>
        <v>0</v>
      </c>
      <c r="L127" s="117">
        <f t="shared" si="9"/>
        <v>0</v>
      </c>
      <c r="M127" s="115">
        <f t="shared" si="10"/>
        <v>0</v>
      </c>
      <c r="N127" s="115">
        <f t="shared" si="11"/>
        <v>0</v>
      </c>
      <c r="O127" s="115">
        <f t="shared" si="12"/>
        <v>0</v>
      </c>
      <c r="P127" s="116">
        <f t="shared" si="13"/>
        <v>0</v>
      </c>
      <c r="Q127" s="320"/>
    </row>
    <row r="128" spans="1:17" x14ac:dyDescent="0.2">
      <c r="A128" s="186">
        <v>13</v>
      </c>
      <c r="B128" s="183"/>
      <c r="C128" s="189" t="s">
        <v>265</v>
      </c>
      <c r="D128" s="183" t="s">
        <v>92</v>
      </c>
      <c r="E128" s="209">
        <v>20</v>
      </c>
      <c r="F128" s="113"/>
      <c r="G128" s="114"/>
      <c r="H128" s="115">
        <f t="shared" si="7"/>
        <v>0</v>
      </c>
      <c r="I128" s="114"/>
      <c r="J128" s="114"/>
      <c r="K128" s="116">
        <f t="shared" si="8"/>
        <v>0</v>
      </c>
      <c r="L128" s="117">
        <f t="shared" si="9"/>
        <v>0</v>
      </c>
      <c r="M128" s="115">
        <f t="shared" si="10"/>
        <v>0</v>
      </c>
      <c r="N128" s="115">
        <f t="shared" si="11"/>
        <v>0</v>
      </c>
      <c r="O128" s="115">
        <f t="shared" si="12"/>
        <v>0</v>
      </c>
      <c r="P128" s="116">
        <f t="shared" si="13"/>
        <v>0</v>
      </c>
      <c r="Q128" s="320"/>
    </row>
    <row r="129" spans="1:17" ht="22.5" x14ac:dyDescent="0.2">
      <c r="A129" s="186">
        <v>14</v>
      </c>
      <c r="B129" s="183"/>
      <c r="C129" s="189" t="s">
        <v>627</v>
      </c>
      <c r="D129" s="183" t="s">
        <v>73</v>
      </c>
      <c r="E129" s="187">
        <v>4.2</v>
      </c>
      <c r="F129" s="113"/>
      <c r="G129" s="114"/>
      <c r="H129" s="115">
        <f t="shared" si="7"/>
        <v>0</v>
      </c>
      <c r="I129" s="114"/>
      <c r="J129" s="114"/>
      <c r="K129" s="116">
        <f t="shared" si="8"/>
        <v>0</v>
      </c>
      <c r="L129" s="117">
        <f t="shared" si="9"/>
        <v>0</v>
      </c>
      <c r="M129" s="115">
        <f t="shared" si="10"/>
        <v>0</v>
      </c>
      <c r="N129" s="115">
        <f t="shared" si="11"/>
        <v>0</v>
      </c>
      <c r="O129" s="115">
        <f t="shared" si="12"/>
        <v>0</v>
      </c>
      <c r="P129" s="116">
        <f t="shared" si="13"/>
        <v>0</v>
      </c>
      <c r="Q129" s="320"/>
    </row>
    <row r="130" spans="1:17" x14ac:dyDescent="0.2">
      <c r="A130" s="186">
        <v>15</v>
      </c>
      <c r="B130" s="183" t="s">
        <v>60</v>
      </c>
      <c r="C130" s="188" t="s">
        <v>103</v>
      </c>
      <c r="D130" s="183" t="s">
        <v>73</v>
      </c>
      <c r="E130" s="187">
        <v>962</v>
      </c>
      <c r="F130" s="113"/>
      <c r="G130" s="114"/>
      <c r="H130" s="115">
        <f t="shared" si="7"/>
        <v>0</v>
      </c>
      <c r="I130" s="114"/>
      <c r="J130" s="114"/>
      <c r="K130" s="116">
        <f t="shared" si="8"/>
        <v>0</v>
      </c>
      <c r="L130" s="117">
        <f t="shared" si="9"/>
        <v>0</v>
      </c>
      <c r="M130" s="115">
        <f t="shared" si="10"/>
        <v>0</v>
      </c>
      <c r="N130" s="115">
        <f t="shared" si="11"/>
        <v>0</v>
      </c>
      <c r="O130" s="115">
        <f t="shared" si="12"/>
        <v>0</v>
      </c>
      <c r="P130" s="116">
        <f t="shared" si="13"/>
        <v>0</v>
      </c>
    </row>
    <row r="131" spans="1:17" x14ac:dyDescent="0.2">
      <c r="A131" s="186">
        <v>16</v>
      </c>
      <c r="B131" s="183"/>
      <c r="C131" s="189" t="s">
        <v>270</v>
      </c>
      <c r="D131" s="183" t="s">
        <v>90</v>
      </c>
      <c r="E131" s="187">
        <v>115.44</v>
      </c>
      <c r="F131" s="113"/>
      <c r="G131" s="114"/>
      <c r="H131" s="115">
        <f t="shared" si="7"/>
        <v>0</v>
      </c>
      <c r="I131" s="114"/>
      <c r="J131" s="114"/>
      <c r="K131" s="116">
        <f t="shared" si="8"/>
        <v>0</v>
      </c>
      <c r="L131" s="117">
        <f t="shared" si="9"/>
        <v>0</v>
      </c>
      <c r="M131" s="115">
        <f t="shared" si="10"/>
        <v>0</v>
      </c>
      <c r="N131" s="115">
        <f t="shared" si="11"/>
        <v>0</v>
      </c>
      <c r="O131" s="115">
        <f t="shared" si="12"/>
        <v>0</v>
      </c>
      <c r="P131" s="116">
        <f t="shared" si="13"/>
        <v>0</v>
      </c>
    </row>
    <row r="132" spans="1:17" x14ac:dyDescent="0.2">
      <c r="A132" s="186">
        <v>17</v>
      </c>
      <c r="B132" s="183"/>
      <c r="C132" s="189" t="s">
        <v>268</v>
      </c>
      <c r="D132" s="183" t="s">
        <v>92</v>
      </c>
      <c r="E132" s="209">
        <v>4329</v>
      </c>
      <c r="F132" s="113"/>
      <c r="G132" s="114"/>
      <c r="H132" s="115">
        <f t="shared" si="7"/>
        <v>0</v>
      </c>
      <c r="I132" s="114"/>
      <c r="J132" s="114"/>
      <c r="K132" s="116">
        <f t="shared" si="8"/>
        <v>0</v>
      </c>
      <c r="L132" s="117">
        <f t="shared" si="9"/>
        <v>0</v>
      </c>
      <c r="M132" s="115">
        <f t="shared" si="10"/>
        <v>0</v>
      </c>
      <c r="N132" s="115">
        <f t="shared" si="11"/>
        <v>0</v>
      </c>
      <c r="O132" s="115">
        <f t="shared" si="12"/>
        <v>0</v>
      </c>
      <c r="P132" s="116">
        <f t="shared" si="13"/>
        <v>0</v>
      </c>
    </row>
    <row r="133" spans="1:17" x14ac:dyDescent="0.2">
      <c r="A133" s="186">
        <v>18</v>
      </c>
      <c r="B133" s="183"/>
      <c r="C133" s="189" t="s">
        <v>94</v>
      </c>
      <c r="D133" s="183" t="s">
        <v>73</v>
      </c>
      <c r="E133" s="187">
        <v>1154.4000000000001</v>
      </c>
      <c r="F133" s="113"/>
      <c r="G133" s="114"/>
      <c r="H133" s="115">
        <f t="shared" si="7"/>
        <v>0</v>
      </c>
      <c r="I133" s="114"/>
      <c r="J133" s="114"/>
      <c r="K133" s="116">
        <f t="shared" si="8"/>
        <v>0</v>
      </c>
      <c r="L133" s="117">
        <f t="shared" si="9"/>
        <v>0</v>
      </c>
      <c r="M133" s="115">
        <f t="shared" si="10"/>
        <v>0</v>
      </c>
      <c r="N133" s="115">
        <f t="shared" si="11"/>
        <v>0</v>
      </c>
      <c r="O133" s="115">
        <f t="shared" si="12"/>
        <v>0</v>
      </c>
      <c r="P133" s="116">
        <f t="shared" si="13"/>
        <v>0</v>
      </c>
    </row>
    <row r="134" spans="1:17" x14ac:dyDescent="0.2">
      <c r="A134" s="186">
        <v>19</v>
      </c>
      <c r="B134" s="183"/>
      <c r="C134" s="189" t="s">
        <v>325</v>
      </c>
      <c r="D134" s="183" t="s">
        <v>62</v>
      </c>
      <c r="E134" s="187">
        <v>56.54</v>
      </c>
      <c r="F134" s="113"/>
      <c r="G134" s="114"/>
      <c r="H134" s="115">
        <f t="shared" si="7"/>
        <v>0</v>
      </c>
      <c r="I134" s="114"/>
      <c r="J134" s="114"/>
      <c r="K134" s="116">
        <f t="shared" si="8"/>
        <v>0</v>
      </c>
      <c r="L134" s="117">
        <f t="shared" si="9"/>
        <v>0</v>
      </c>
      <c r="M134" s="115">
        <f t="shared" si="10"/>
        <v>0</v>
      </c>
      <c r="N134" s="115">
        <f t="shared" si="11"/>
        <v>0</v>
      </c>
      <c r="O134" s="115">
        <f t="shared" si="12"/>
        <v>0</v>
      </c>
      <c r="P134" s="116">
        <f t="shared" si="13"/>
        <v>0</v>
      </c>
    </row>
    <row r="135" spans="1:17" ht="22.5" x14ac:dyDescent="0.2">
      <c r="A135" s="186">
        <v>20</v>
      </c>
      <c r="B135" s="183"/>
      <c r="C135" s="189" t="s">
        <v>326</v>
      </c>
      <c r="D135" s="183" t="s">
        <v>62</v>
      </c>
      <c r="E135" s="187">
        <v>15.95</v>
      </c>
      <c r="F135" s="113"/>
      <c r="G135" s="114"/>
      <c r="H135" s="115">
        <f t="shared" si="7"/>
        <v>0</v>
      </c>
      <c r="I135" s="114"/>
      <c r="J135" s="114"/>
      <c r="K135" s="116">
        <f t="shared" si="8"/>
        <v>0</v>
      </c>
      <c r="L135" s="117">
        <f t="shared" si="9"/>
        <v>0</v>
      </c>
      <c r="M135" s="115">
        <f t="shared" si="10"/>
        <v>0</v>
      </c>
      <c r="N135" s="115">
        <f t="shared" si="11"/>
        <v>0</v>
      </c>
      <c r="O135" s="115">
        <f t="shared" si="12"/>
        <v>0</v>
      </c>
      <c r="P135" s="116">
        <f t="shared" si="13"/>
        <v>0</v>
      </c>
    </row>
    <row r="136" spans="1:17" x14ac:dyDescent="0.2">
      <c r="A136" s="186">
        <v>21</v>
      </c>
      <c r="B136" s="183" t="s">
        <v>60</v>
      </c>
      <c r="C136" s="188" t="s">
        <v>105</v>
      </c>
      <c r="D136" s="183" t="s">
        <v>73</v>
      </c>
      <c r="E136" s="187">
        <v>31.1</v>
      </c>
      <c r="F136" s="113"/>
      <c r="G136" s="114"/>
      <c r="H136" s="115">
        <f t="shared" si="7"/>
        <v>0</v>
      </c>
      <c r="I136" s="114"/>
      <c r="J136" s="114"/>
      <c r="K136" s="116">
        <f t="shared" si="8"/>
        <v>0</v>
      </c>
      <c r="L136" s="117">
        <f t="shared" si="9"/>
        <v>0</v>
      </c>
      <c r="M136" s="115">
        <f t="shared" si="10"/>
        <v>0</v>
      </c>
      <c r="N136" s="115">
        <f t="shared" si="11"/>
        <v>0</v>
      </c>
      <c r="O136" s="115">
        <f t="shared" si="12"/>
        <v>0</v>
      </c>
      <c r="P136" s="116">
        <f t="shared" si="13"/>
        <v>0</v>
      </c>
    </row>
    <row r="137" spans="1:17" x14ac:dyDescent="0.2">
      <c r="A137" s="186">
        <v>22</v>
      </c>
      <c r="B137" s="183"/>
      <c r="C137" s="189" t="s">
        <v>333</v>
      </c>
      <c r="D137" s="183" t="s">
        <v>90</v>
      </c>
      <c r="E137" s="187">
        <v>3.73</v>
      </c>
      <c r="F137" s="113"/>
      <c r="G137" s="114"/>
      <c r="H137" s="115">
        <f t="shared" si="7"/>
        <v>0</v>
      </c>
      <c r="I137" s="114"/>
      <c r="J137" s="114"/>
      <c r="K137" s="116">
        <f t="shared" si="8"/>
        <v>0</v>
      </c>
      <c r="L137" s="117">
        <f t="shared" si="9"/>
        <v>0</v>
      </c>
      <c r="M137" s="115">
        <f t="shared" si="10"/>
        <v>0</v>
      </c>
      <c r="N137" s="115">
        <f t="shared" si="11"/>
        <v>0</v>
      </c>
      <c r="O137" s="115">
        <f t="shared" si="12"/>
        <v>0</v>
      </c>
      <c r="P137" s="116">
        <f t="shared" si="13"/>
        <v>0</v>
      </c>
    </row>
    <row r="138" spans="1:17" x14ac:dyDescent="0.2">
      <c r="A138" s="186">
        <v>23</v>
      </c>
      <c r="B138" s="183"/>
      <c r="C138" s="189" t="s">
        <v>268</v>
      </c>
      <c r="D138" s="183" t="s">
        <v>92</v>
      </c>
      <c r="E138" s="187">
        <v>209.93</v>
      </c>
      <c r="F138" s="113"/>
      <c r="G138" s="114"/>
      <c r="H138" s="115">
        <f t="shared" si="7"/>
        <v>0</v>
      </c>
      <c r="I138" s="114"/>
      <c r="J138" s="114"/>
      <c r="K138" s="116">
        <f t="shared" si="8"/>
        <v>0</v>
      </c>
      <c r="L138" s="117">
        <f t="shared" si="9"/>
        <v>0</v>
      </c>
      <c r="M138" s="115">
        <f t="shared" si="10"/>
        <v>0</v>
      </c>
      <c r="N138" s="115">
        <f t="shared" si="11"/>
        <v>0</v>
      </c>
      <c r="O138" s="115">
        <f t="shared" si="12"/>
        <v>0</v>
      </c>
      <c r="P138" s="116">
        <f t="shared" si="13"/>
        <v>0</v>
      </c>
    </row>
    <row r="139" spans="1:17" x14ac:dyDescent="0.2">
      <c r="A139" s="186">
        <v>24</v>
      </c>
      <c r="B139" s="183"/>
      <c r="C139" s="189" t="s">
        <v>94</v>
      </c>
      <c r="D139" s="183" t="s">
        <v>73</v>
      </c>
      <c r="E139" s="187">
        <v>74.64</v>
      </c>
      <c r="F139" s="113"/>
      <c r="G139" s="114"/>
      <c r="H139" s="115">
        <f t="shared" si="7"/>
        <v>0</v>
      </c>
      <c r="I139" s="114"/>
      <c r="J139" s="114"/>
      <c r="K139" s="116">
        <f t="shared" si="8"/>
        <v>0</v>
      </c>
      <c r="L139" s="117">
        <f t="shared" si="9"/>
        <v>0</v>
      </c>
      <c r="M139" s="115">
        <f t="shared" si="10"/>
        <v>0</v>
      </c>
      <c r="N139" s="115">
        <f t="shared" si="11"/>
        <v>0</v>
      </c>
      <c r="O139" s="115">
        <f t="shared" si="12"/>
        <v>0</v>
      </c>
      <c r="P139" s="116">
        <f t="shared" si="13"/>
        <v>0</v>
      </c>
    </row>
    <row r="140" spans="1:17" x14ac:dyDescent="0.2">
      <c r="A140" s="186">
        <v>25</v>
      </c>
      <c r="B140" s="183" t="s">
        <v>60</v>
      </c>
      <c r="C140" s="188" t="s">
        <v>106</v>
      </c>
      <c r="D140" s="183" t="s">
        <v>73</v>
      </c>
      <c r="E140" s="187">
        <v>962</v>
      </c>
      <c r="F140" s="113"/>
      <c r="G140" s="114"/>
      <c r="H140" s="115">
        <f t="shared" si="7"/>
        <v>0</v>
      </c>
      <c r="I140" s="114"/>
      <c r="J140" s="114"/>
      <c r="K140" s="116">
        <f t="shared" si="8"/>
        <v>0</v>
      </c>
      <c r="L140" s="117">
        <f t="shared" si="9"/>
        <v>0</v>
      </c>
      <c r="M140" s="115">
        <f t="shared" si="10"/>
        <v>0</v>
      </c>
      <c r="N140" s="115">
        <f t="shared" si="11"/>
        <v>0</v>
      </c>
      <c r="O140" s="115">
        <f t="shared" si="12"/>
        <v>0</v>
      </c>
      <c r="P140" s="116">
        <f t="shared" si="13"/>
        <v>0</v>
      </c>
    </row>
    <row r="141" spans="1:17" x14ac:dyDescent="0.2">
      <c r="A141" s="186">
        <v>26</v>
      </c>
      <c r="B141" s="183"/>
      <c r="C141" s="189" t="s">
        <v>336</v>
      </c>
      <c r="D141" s="183" t="s">
        <v>90</v>
      </c>
      <c r="E141" s="187">
        <v>144.30000000000001</v>
      </c>
      <c r="F141" s="113"/>
      <c r="G141" s="114"/>
      <c r="H141" s="115">
        <f t="shared" si="7"/>
        <v>0</v>
      </c>
      <c r="I141" s="114"/>
      <c r="J141" s="114"/>
      <c r="K141" s="116">
        <f t="shared" si="8"/>
        <v>0</v>
      </c>
      <c r="L141" s="117">
        <f t="shared" si="9"/>
        <v>0</v>
      </c>
      <c r="M141" s="115">
        <f t="shared" si="10"/>
        <v>0</v>
      </c>
      <c r="N141" s="115">
        <f t="shared" si="11"/>
        <v>0</v>
      </c>
      <c r="O141" s="115">
        <f t="shared" si="12"/>
        <v>0</v>
      </c>
      <c r="P141" s="116">
        <f t="shared" si="13"/>
        <v>0</v>
      </c>
    </row>
    <row r="142" spans="1:17" ht="22.5" x14ac:dyDescent="0.2">
      <c r="A142" s="186">
        <v>27</v>
      </c>
      <c r="B142" s="183"/>
      <c r="C142" s="189" t="s">
        <v>335</v>
      </c>
      <c r="D142" s="183" t="s">
        <v>92</v>
      </c>
      <c r="E142" s="187">
        <v>3367</v>
      </c>
      <c r="F142" s="113"/>
      <c r="G142" s="114"/>
      <c r="H142" s="115">
        <f t="shared" ref="H142:H205" si="14">ROUND(F142*G142,2)</f>
        <v>0</v>
      </c>
      <c r="I142" s="114"/>
      <c r="J142" s="114"/>
      <c r="K142" s="116">
        <f t="shared" ref="K142:K205" si="15">SUM(H142:J142)</f>
        <v>0</v>
      </c>
      <c r="L142" s="117">
        <f t="shared" ref="L142:L205" si="16">ROUND(E142*F142,2)</f>
        <v>0</v>
      </c>
      <c r="M142" s="115">
        <f t="shared" ref="M142:M205" si="17">ROUND(H142*E142,2)</f>
        <v>0</v>
      </c>
      <c r="N142" s="115">
        <f t="shared" ref="N142:N205" si="18">ROUND(I142*E142,2)</f>
        <v>0</v>
      </c>
      <c r="O142" s="115">
        <f t="shared" ref="O142:O205" si="19">ROUND(J142*E142,2)</f>
        <v>0</v>
      </c>
      <c r="P142" s="116">
        <f t="shared" ref="P142:P205" si="20">SUM(M142:O142)</f>
        <v>0</v>
      </c>
    </row>
    <row r="143" spans="1:17" ht="22.5" x14ac:dyDescent="0.2">
      <c r="A143" s="190"/>
      <c r="B143" s="191"/>
      <c r="C143" s="192" t="s">
        <v>329</v>
      </c>
      <c r="D143" s="193"/>
      <c r="E143" s="194"/>
      <c r="F143" s="113"/>
      <c r="G143" s="114"/>
      <c r="H143" s="115">
        <f t="shared" si="14"/>
        <v>0</v>
      </c>
      <c r="I143" s="114"/>
      <c r="J143" s="114"/>
      <c r="K143" s="116">
        <f t="shared" si="15"/>
        <v>0</v>
      </c>
      <c r="L143" s="117">
        <f t="shared" si="16"/>
        <v>0</v>
      </c>
      <c r="M143" s="115">
        <f t="shared" si="17"/>
        <v>0</v>
      </c>
      <c r="N143" s="115">
        <f t="shared" si="18"/>
        <v>0</v>
      </c>
      <c r="O143" s="115">
        <f t="shared" si="19"/>
        <v>0</v>
      </c>
      <c r="P143" s="116">
        <f t="shared" si="20"/>
        <v>0</v>
      </c>
    </row>
    <row r="144" spans="1:17" ht="33.75" x14ac:dyDescent="0.2">
      <c r="A144" s="186">
        <v>1</v>
      </c>
      <c r="B144" s="183" t="s">
        <v>60</v>
      </c>
      <c r="C144" s="188" t="s">
        <v>323</v>
      </c>
      <c r="D144" s="183" t="s">
        <v>73</v>
      </c>
      <c r="E144" s="187">
        <v>126.7</v>
      </c>
      <c r="F144" s="113"/>
      <c r="G144" s="114"/>
      <c r="H144" s="115">
        <f t="shared" si="14"/>
        <v>0</v>
      </c>
      <c r="I144" s="114"/>
      <c r="J144" s="114"/>
      <c r="K144" s="116">
        <f t="shared" si="15"/>
        <v>0</v>
      </c>
      <c r="L144" s="117">
        <f t="shared" si="16"/>
        <v>0</v>
      </c>
      <c r="M144" s="115">
        <f t="shared" si="17"/>
        <v>0</v>
      </c>
      <c r="N144" s="115">
        <f t="shared" si="18"/>
        <v>0</v>
      </c>
      <c r="O144" s="115">
        <f t="shared" si="19"/>
        <v>0</v>
      </c>
      <c r="P144" s="116">
        <f t="shared" si="20"/>
        <v>0</v>
      </c>
    </row>
    <row r="145" spans="1:16" x14ac:dyDescent="0.2">
      <c r="A145" s="186">
        <v>2</v>
      </c>
      <c r="B145" s="183"/>
      <c r="C145" s="189" t="s">
        <v>270</v>
      </c>
      <c r="D145" s="183" t="s">
        <v>90</v>
      </c>
      <c r="E145" s="187">
        <v>15.2</v>
      </c>
      <c r="F145" s="113"/>
      <c r="G145" s="114"/>
      <c r="H145" s="115">
        <f t="shared" si="14"/>
        <v>0</v>
      </c>
      <c r="I145" s="114"/>
      <c r="J145" s="114"/>
      <c r="K145" s="116">
        <f t="shared" si="15"/>
        <v>0</v>
      </c>
      <c r="L145" s="117">
        <f t="shared" si="16"/>
        <v>0</v>
      </c>
      <c r="M145" s="115">
        <f t="shared" si="17"/>
        <v>0</v>
      </c>
      <c r="N145" s="115">
        <f t="shared" si="18"/>
        <v>0</v>
      </c>
      <c r="O145" s="115">
        <f t="shared" si="19"/>
        <v>0</v>
      </c>
      <c r="P145" s="116">
        <f t="shared" si="20"/>
        <v>0</v>
      </c>
    </row>
    <row r="146" spans="1:16" ht="22.5" x14ac:dyDescent="0.2">
      <c r="A146" s="186">
        <v>3</v>
      </c>
      <c r="B146" s="183"/>
      <c r="C146" s="189" t="s">
        <v>271</v>
      </c>
      <c r="D146" s="183" t="s">
        <v>101</v>
      </c>
      <c r="E146" s="209">
        <v>633.5</v>
      </c>
      <c r="F146" s="113"/>
      <c r="G146" s="114"/>
      <c r="H146" s="115">
        <f t="shared" si="14"/>
        <v>0</v>
      </c>
      <c r="I146" s="114"/>
      <c r="J146" s="114"/>
      <c r="K146" s="116">
        <f t="shared" si="15"/>
        <v>0</v>
      </c>
      <c r="L146" s="117">
        <f t="shared" si="16"/>
        <v>0</v>
      </c>
      <c r="M146" s="115">
        <f t="shared" si="17"/>
        <v>0</v>
      </c>
      <c r="N146" s="115">
        <f t="shared" si="18"/>
        <v>0</v>
      </c>
      <c r="O146" s="115">
        <f t="shared" si="19"/>
        <v>0</v>
      </c>
      <c r="P146" s="116">
        <f t="shared" si="20"/>
        <v>0</v>
      </c>
    </row>
    <row r="147" spans="1:16" x14ac:dyDescent="0.2">
      <c r="A147" s="186">
        <v>4</v>
      </c>
      <c r="B147" s="183" t="s">
        <v>60</v>
      </c>
      <c r="C147" s="188" t="s">
        <v>95</v>
      </c>
      <c r="D147" s="183" t="s">
        <v>73</v>
      </c>
      <c r="E147" s="187">
        <v>253.4</v>
      </c>
      <c r="F147" s="113"/>
      <c r="G147" s="114"/>
      <c r="H147" s="115">
        <f t="shared" si="14"/>
        <v>0</v>
      </c>
      <c r="I147" s="114"/>
      <c r="J147" s="114"/>
      <c r="K147" s="116">
        <f t="shared" si="15"/>
        <v>0</v>
      </c>
      <c r="L147" s="117">
        <f t="shared" si="16"/>
        <v>0</v>
      </c>
      <c r="M147" s="115">
        <f t="shared" si="17"/>
        <v>0</v>
      </c>
      <c r="N147" s="115">
        <f t="shared" si="18"/>
        <v>0</v>
      </c>
      <c r="O147" s="115">
        <f t="shared" si="19"/>
        <v>0</v>
      </c>
      <c r="P147" s="116">
        <f t="shared" si="20"/>
        <v>0</v>
      </c>
    </row>
    <row r="148" spans="1:16" x14ac:dyDescent="0.2">
      <c r="A148" s="186">
        <v>5</v>
      </c>
      <c r="B148" s="183"/>
      <c r="C148" s="189" t="s">
        <v>270</v>
      </c>
      <c r="D148" s="183" t="s">
        <v>90</v>
      </c>
      <c r="E148" s="187">
        <v>30.41</v>
      </c>
      <c r="F148" s="113"/>
      <c r="G148" s="114"/>
      <c r="H148" s="115">
        <f t="shared" si="14"/>
        <v>0</v>
      </c>
      <c r="I148" s="114"/>
      <c r="J148" s="114"/>
      <c r="K148" s="116">
        <f t="shared" si="15"/>
        <v>0</v>
      </c>
      <c r="L148" s="117">
        <f t="shared" si="16"/>
        <v>0</v>
      </c>
      <c r="M148" s="115">
        <f t="shared" si="17"/>
        <v>0</v>
      </c>
      <c r="N148" s="115">
        <f t="shared" si="18"/>
        <v>0</v>
      </c>
      <c r="O148" s="115">
        <f t="shared" si="19"/>
        <v>0</v>
      </c>
      <c r="P148" s="116">
        <f t="shared" si="20"/>
        <v>0</v>
      </c>
    </row>
    <row r="149" spans="1:16" x14ac:dyDescent="0.2">
      <c r="A149" s="186">
        <v>6</v>
      </c>
      <c r="B149" s="183"/>
      <c r="C149" s="189" t="s">
        <v>265</v>
      </c>
      <c r="D149" s="183" t="s">
        <v>92</v>
      </c>
      <c r="E149" s="209">
        <v>1267</v>
      </c>
      <c r="F149" s="113"/>
      <c r="G149" s="114"/>
      <c r="H149" s="115">
        <f t="shared" si="14"/>
        <v>0</v>
      </c>
      <c r="I149" s="114"/>
      <c r="J149" s="114"/>
      <c r="K149" s="116">
        <f t="shared" si="15"/>
        <v>0</v>
      </c>
      <c r="L149" s="117">
        <f t="shared" si="16"/>
        <v>0</v>
      </c>
      <c r="M149" s="115">
        <f t="shared" si="17"/>
        <v>0</v>
      </c>
      <c r="N149" s="115">
        <f t="shared" si="18"/>
        <v>0</v>
      </c>
      <c r="O149" s="115">
        <f t="shared" si="19"/>
        <v>0</v>
      </c>
      <c r="P149" s="116">
        <f t="shared" si="20"/>
        <v>0</v>
      </c>
    </row>
    <row r="150" spans="1:16" x14ac:dyDescent="0.2">
      <c r="A150" s="186">
        <v>7</v>
      </c>
      <c r="B150" s="183"/>
      <c r="C150" s="189" t="s">
        <v>163</v>
      </c>
      <c r="D150" s="183" t="s">
        <v>64</v>
      </c>
      <c r="E150" s="209">
        <v>2065</v>
      </c>
      <c r="F150" s="113"/>
      <c r="G150" s="114"/>
      <c r="H150" s="115">
        <f t="shared" si="14"/>
        <v>0</v>
      </c>
      <c r="I150" s="114"/>
      <c r="J150" s="114"/>
      <c r="K150" s="116">
        <f t="shared" si="15"/>
        <v>0</v>
      </c>
      <c r="L150" s="117">
        <f t="shared" si="16"/>
        <v>0</v>
      </c>
      <c r="M150" s="115">
        <f t="shared" si="17"/>
        <v>0</v>
      </c>
      <c r="N150" s="115">
        <f t="shared" si="18"/>
        <v>0</v>
      </c>
      <c r="O150" s="115">
        <f t="shared" si="19"/>
        <v>0</v>
      </c>
      <c r="P150" s="116">
        <f t="shared" si="20"/>
        <v>0</v>
      </c>
    </row>
    <row r="151" spans="1:16" x14ac:dyDescent="0.2">
      <c r="A151" s="186">
        <v>8</v>
      </c>
      <c r="B151" s="183"/>
      <c r="C151" s="189" t="s">
        <v>102</v>
      </c>
      <c r="D151" s="183" t="s">
        <v>64</v>
      </c>
      <c r="E151" s="187">
        <v>2065</v>
      </c>
      <c r="F151" s="113"/>
      <c r="G151" s="114"/>
      <c r="H151" s="115">
        <f t="shared" si="14"/>
        <v>0</v>
      </c>
      <c r="I151" s="114"/>
      <c r="J151" s="114"/>
      <c r="K151" s="116">
        <f t="shared" si="15"/>
        <v>0</v>
      </c>
      <c r="L151" s="117">
        <f t="shared" si="16"/>
        <v>0</v>
      </c>
      <c r="M151" s="115">
        <f t="shared" si="17"/>
        <v>0</v>
      </c>
      <c r="N151" s="115">
        <f t="shared" si="18"/>
        <v>0</v>
      </c>
      <c r="O151" s="115">
        <f t="shared" si="19"/>
        <v>0</v>
      </c>
      <c r="P151" s="116">
        <f t="shared" si="20"/>
        <v>0</v>
      </c>
    </row>
    <row r="152" spans="1:16" ht="22.5" x14ac:dyDescent="0.2">
      <c r="A152" s="186">
        <v>9</v>
      </c>
      <c r="B152" s="183"/>
      <c r="C152" s="189" t="s">
        <v>337</v>
      </c>
      <c r="D152" s="183" t="s">
        <v>73</v>
      </c>
      <c r="E152" s="187">
        <v>266.07</v>
      </c>
      <c r="F152" s="113"/>
      <c r="G152" s="114"/>
      <c r="H152" s="115">
        <f t="shared" si="14"/>
        <v>0</v>
      </c>
      <c r="I152" s="114"/>
      <c r="J152" s="114"/>
      <c r="K152" s="116">
        <f t="shared" si="15"/>
        <v>0</v>
      </c>
      <c r="L152" s="117">
        <f t="shared" si="16"/>
        <v>0</v>
      </c>
      <c r="M152" s="115">
        <f t="shared" si="17"/>
        <v>0</v>
      </c>
      <c r="N152" s="115">
        <f t="shared" si="18"/>
        <v>0</v>
      </c>
      <c r="O152" s="115">
        <f t="shared" si="19"/>
        <v>0</v>
      </c>
      <c r="P152" s="116">
        <f t="shared" si="20"/>
        <v>0</v>
      </c>
    </row>
    <row r="153" spans="1:16" ht="22.5" x14ac:dyDescent="0.2">
      <c r="A153" s="186">
        <v>10</v>
      </c>
      <c r="B153" s="183"/>
      <c r="C153" s="189" t="s">
        <v>324</v>
      </c>
      <c r="D153" s="183" t="s">
        <v>62</v>
      </c>
      <c r="E153" s="187">
        <v>13.86</v>
      </c>
      <c r="F153" s="113"/>
      <c r="G153" s="114"/>
      <c r="H153" s="115">
        <f t="shared" si="14"/>
        <v>0</v>
      </c>
      <c r="I153" s="114"/>
      <c r="J153" s="114"/>
      <c r="K153" s="116">
        <f t="shared" si="15"/>
        <v>0</v>
      </c>
      <c r="L153" s="117">
        <f t="shared" si="16"/>
        <v>0</v>
      </c>
      <c r="M153" s="115">
        <f t="shared" si="17"/>
        <v>0</v>
      </c>
      <c r="N153" s="115">
        <f t="shared" si="18"/>
        <v>0</v>
      </c>
      <c r="O153" s="115">
        <f t="shared" si="19"/>
        <v>0</v>
      </c>
      <c r="P153" s="116">
        <f t="shared" si="20"/>
        <v>0</v>
      </c>
    </row>
    <row r="154" spans="1:16" x14ac:dyDescent="0.2">
      <c r="A154" s="186">
        <v>11</v>
      </c>
      <c r="B154" s="183" t="s">
        <v>60</v>
      </c>
      <c r="C154" s="188" t="s">
        <v>103</v>
      </c>
      <c r="D154" s="183" t="s">
        <v>73</v>
      </c>
      <c r="E154" s="187">
        <v>253.4</v>
      </c>
      <c r="F154" s="113"/>
      <c r="G154" s="114"/>
      <c r="H154" s="115">
        <f t="shared" si="14"/>
        <v>0</v>
      </c>
      <c r="I154" s="114"/>
      <c r="J154" s="114"/>
      <c r="K154" s="116">
        <f t="shared" si="15"/>
        <v>0</v>
      </c>
      <c r="L154" s="117">
        <f t="shared" si="16"/>
        <v>0</v>
      </c>
      <c r="M154" s="115">
        <f t="shared" si="17"/>
        <v>0</v>
      </c>
      <c r="N154" s="115">
        <f t="shared" si="18"/>
        <v>0</v>
      </c>
      <c r="O154" s="115">
        <f t="shared" si="19"/>
        <v>0</v>
      </c>
      <c r="P154" s="116">
        <f t="shared" si="20"/>
        <v>0</v>
      </c>
    </row>
    <row r="155" spans="1:16" x14ac:dyDescent="0.2">
      <c r="A155" s="186">
        <v>12</v>
      </c>
      <c r="B155" s="183"/>
      <c r="C155" s="189" t="s">
        <v>270</v>
      </c>
      <c r="D155" s="183" t="s">
        <v>90</v>
      </c>
      <c r="E155" s="187">
        <v>30.41</v>
      </c>
      <c r="F155" s="113"/>
      <c r="G155" s="114"/>
      <c r="H155" s="115">
        <f t="shared" si="14"/>
        <v>0</v>
      </c>
      <c r="I155" s="114"/>
      <c r="J155" s="114"/>
      <c r="K155" s="116">
        <f t="shared" si="15"/>
        <v>0</v>
      </c>
      <c r="L155" s="117">
        <f t="shared" si="16"/>
        <v>0</v>
      </c>
      <c r="M155" s="115">
        <f t="shared" si="17"/>
        <v>0</v>
      </c>
      <c r="N155" s="115">
        <f t="shared" si="18"/>
        <v>0</v>
      </c>
      <c r="O155" s="115">
        <f t="shared" si="19"/>
        <v>0</v>
      </c>
      <c r="P155" s="116">
        <f t="shared" si="20"/>
        <v>0</v>
      </c>
    </row>
    <row r="156" spans="1:16" x14ac:dyDescent="0.2">
      <c r="A156" s="186">
        <v>13</v>
      </c>
      <c r="B156" s="183"/>
      <c r="C156" s="189" t="s">
        <v>268</v>
      </c>
      <c r="D156" s="183" t="s">
        <v>92</v>
      </c>
      <c r="E156" s="209">
        <v>1140.3</v>
      </c>
      <c r="F156" s="113"/>
      <c r="G156" s="114"/>
      <c r="H156" s="115">
        <f t="shared" si="14"/>
        <v>0</v>
      </c>
      <c r="I156" s="114"/>
      <c r="J156" s="114"/>
      <c r="K156" s="116">
        <f t="shared" si="15"/>
        <v>0</v>
      </c>
      <c r="L156" s="117">
        <f t="shared" si="16"/>
        <v>0</v>
      </c>
      <c r="M156" s="115">
        <f t="shared" si="17"/>
        <v>0</v>
      </c>
      <c r="N156" s="115">
        <f t="shared" si="18"/>
        <v>0</v>
      </c>
      <c r="O156" s="115">
        <f t="shared" si="19"/>
        <v>0</v>
      </c>
      <c r="P156" s="116">
        <f t="shared" si="20"/>
        <v>0</v>
      </c>
    </row>
    <row r="157" spans="1:16" x14ac:dyDescent="0.2">
      <c r="A157" s="186">
        <v>14</v>
      </c>
      <c r="B157" s="183"/>
      <c r="C157" s="189" t="s">
        <v>94</v>
      </c>
      <c r="D157" s="183" t="s">
        <v>73</v>
      </c>
      <c r="E157" s="187">
        <v>304.08</v>
      </c>
      <c r="F157" s="113"/>
      <c r="G157" s="114"/>
      <c r="H157" s="115">
        <f t="shared" si="14"/>
        <v>0</v>
      </c>
      <c r="I157" s="114"/>
      <c r="J157" s="114"/>
      <c r="K157" s="116">
        <f t="shared" si="15"/>
        <v>0</v>
      </c>
      <c r="L157" s="117">
        <f t="shared" si="16"/>
        <v>0</v>
      </c>
      <c r="M157" s="115">
        <f t="shared" si="17"/>
        <v>0</v>
      </c>
      <c r="N157" s="115">
        <f t="shared" si="18"/>
        <v>0</v>
      </c>
      <c r="O157" s="115">
        <f t="shared" si="19"/>
        <v>0</v>
      </c>
      <c r="P157" s="116">
        <f t="shared" si="20"/>
        <v>0</v>
      </c>
    </row>
    <row r="158" spans="1:16" x14ac:dyDescent="0.2">
      <c r="A158" s="186">
        <v>15</v>
      </c>
      <c r="B158" s="183" t="s">
        <v>60</v>
      </c>
      <c r="C158" s="188" t="s">
        <v>106</v>
      </c>
      <c r="D158" s="183" t="s">
        <v>73</v>
      </c>
      <c r="E158" s="187">
        <v>253.4</v>
      </c>
      <c r="F158" s="113"/>
      <c r="G158" s="114"/>
      <c r="H158" s="115">
        <f t="shared" si="14"/>
        <v>0</v>
      </c>
      <c r="I158" s="114"/>
      <c r="J158" s="114"/>
      <c r="K158" s="116">
        <f t="shared" si="15"/>
        <v>0</v>
      </c>
      <c r="L158" s="117">
        <f t="shared" si="16"/>
        <v>0</v>
      </c>
      <c r="M158" s="115">
        <f t="shared" si="17"/>
        <v>0</v>
      </c>
      <c r="N158" s="115">
        <f t="shared" si="18"/>
        <v>0</v>
      </c>
      <c r="O158" s="115">
        <f t="shared" si="19"/>
        <v>0</v>
      </c>
      <c r="P158" s="116">
        <f t="shared" si="20"/>
        <v>0</v>
      </c>
    </row>
    <row r="159" spans="1:16" x14ac:dyDescent="0.2">
      <c r="A159" s="186">
        <v>16</v>
      </c>
      <c r="B159" s="183"/>
      <c r="C159" s="189" t="s">
        <v>336</v>
      </c>
      <c r="D159" s="183" t="s">
        <v>90</v>
      </c>
      <c r="E159" s="187">
        <v>38.01</v>
      </c>
      <c r="F159" s="113"/>
      <c r="G159" s="114"/>
      <c r="H159" s="115">
        <f t="shared" si="14"/>
        <v>0</v>
      </c>
      <c r="I159" s="114"/>
      <c r="J159" s="114"/>
      <c r="K159" s="116">
        <f t="shared" si="15"/>
        <v>0</v>
      </c>
      <c r="L159" s="117">
        <f t="shared" si="16"/>
        <v>0</v>
      </c>
      <c r="M159" s="115">
        <f t="shared" si="17"/>
        <v>0</v>
      </c>
      <c r="N159" s="115">
        <f t="shared" si="18"/>
        <v>0</v>
      </c>
      <c r="O159" s="115">
        <f t="shared" si="19"/>
        <v>0</v>
      </c>
      <c r="P159" s="116">
        <f t="shared" si="20"/>
        <v>0</v>
      </c>
    </row>
    <row r="160" spans="1:16" ht="22.5" x14ac:dyDescent="0.2">
      <c r="A160" s="186">
        <v>17</v>
      </c>
      <c r="B160" s="183"/>
      <c r="C160" s="189" t="s">
        <v>335</v>
      </c>
      <c r="D160" s="183" t="s">
        <v>92</v>
      </c>
      <c r="E160" s="187">
        <v>886.9</v>
      </c>
      <c r="F160" s="113"/>
      <c r="G160" s="114"/>
      <c r="H160" s="115">
        <f t="shared" si="14"/>
        <v>0</v>
      </c>
      <c r="I160" s="114"/>
      <c r="J160" s="114"/>
      <c r="K160" s="116">
        <f t="shared" si="15"/>
        <v>0</v>
      </c>
      <c r="L160" s="117">
        <f t="shared" si="16"/>
        <v>0</v>
      </c>
      <c r="M160" s="115">
        <f t="shared" si="17"/>
        <v>0</v>
      </c>
      <c r="N160" s="115">
        <f t="shared" si="18"/>
        <v>0</v>
      </c>
      <c r="O160" s="115">
        <f t="shared" si="19"/>
        <v>0</v>
      </c>
      <c r="P160" s="116">
        <f t="shared" si="20"/>
        <v>0</v>
      </c>
    </row>
    <row r="161" spans="1:17" ht="22.5" x14ac:dyDescent="0.2">
      <c r="A161" s="168"/>
      <c r="B161" s="169"/>
      <c r="C161" s="170" t="s">
        <v>330</v>
      </c>
      <c r="D161" s="171"/>
      <c r="E161" s="172"/>
      <c r="F161" s="113"/>
      <c r="G161" s="114"/>
      <c r="H161" s="115">
        <f t="shared" si="14"/>
        <v>0</v>
      </c>
      <c r="I161" s="114"/>
      <c r="J161" s="114"/>
      <c r="K161" s="116">
        <f t="shared" si="15"/>
        <v>0</v>
      </c>
      <c r="L161" s="117">
        <f t="shared" si="16"/>
        <v>0</v>
      </c>
      <c r="M161" s="115">
        <f t="shared" si="17"/>
        <v>0</v>
      </c>
      <c r="N161" s="115">
        <f t="shared" si="18"/>
        <v>0</v>
      </c>
      <c r="O161" s="115">
        <f t="shared" si="19"/>
        <v>0</v>
      </c>
      <c r="P161" s="116">
        <f t="shared" si="20"/>
        <v>0</v>
      </c>
    </row>
    <row r="162" spans="1:17" ht="22.5" x14ac:dyDescent="0.2">
      <c r="A162" s="186">
        <v>1</v>
      </c>
      <c r="B162" s="183" t="s">
        <v>60</v>
      </c>
      <c r="C162" s="164" t="s">
        <v>331</v>
      </c>
      <c r="D162" s="183" t="s">
        <v>68</v>
      </c>
      <c r="E162" s="187">
        <v>5</v>
      </c>
      <c r="F162" s="113"/>
      <c r="G162" s="114"/>
      <c r="H162" s="115">
        <f t="shared" si="14"/>
        <v>0</v>
      </c>
      <c r="I162" s="114"/>
      <c r="J162" s="114"/>
      <c r="K162" s="116">
        <f t="shared" si="15"/>
        <v>0</v>
      </c>
      <c r="L162" s="117">
        <f t="shared" si="16"/>
        <v>0</v>
      </c>
      <c r="M162" s="115">
        <f t="shared" si="17"/>
        <v>0</v>
      </c>
      <c r="N162" s="115">
        <f t="shared" si="18"/>
        <v>0</v>
      </c>
      <c r="O162" s="115">
        <f t="shared" si="19"/>
        <v>0</v>
      </c>
      <c r="P162" s="116">
        <f t="shared" si="20"/>
        <v>0</v>
      </c>
    </row>
    <row r="163" spans="1:17" ht="22.5" x14ac:dyDescent="0.2">
      <c r="A163" s="186">
        <v>2</v>
      </c>
      <c r="B163" s="183" t="s">
        <v>60</v>
      </c>
      <c r="C163" s="164" t="s">
        <v>332</v>
      </c>
      <c r="D163" s="183" t="s">
        <v>68</v>
      </c>
      <c r="E163" s="187">
        <v>5</v>
      </c>
      <c r="F163" s="113"/>
      <c r="G163" s="114"/>
      <c r="H163" s="115">
        <f t="shared" si="14"/>
        <v>0</v>
      </c>
      <c r="I163" s="114"/>
      <c r="J163" s="114"/>
      <c r="K163" s="116">
        <f t="shared" si="15"/>
        <v>0</v>
      </c>
      <c r="L163" s="117">
        <f t="shared" si="16"/>
        <v>0</v>
      </c>
      <c r="M163" s="115">
        <f t="shared" si="17"/>
        <v>0</v>
      </c>
      <c r="N163" s="115">
        <f t="shared" si="18"/>
        <v>0</v>
      </c>
      <c r="O163" s="115">
        <f t="shared" si="19"/>
        <v>0</v>
      </c>
      <c r="P163" s="116">
        <f t="shared" si="20"/>
        <v>0</v>
      </c>
    </row>
    <row r="164" spans="1:17" ht="22.5" x14ac:dyDescent="0.2">
      <c r="A164" s="186"/>
      <c r="B164" s="183"/>
      <c r="C164" s="170" t="s">
        <v>610</v>
      </c>
      <c r="D164" s="183"/>
      <c r="E164" s="187"/>
      <c r="F164" s="113"/>
      <c r="G164" s="114"/>
      <c r="H164" s="115">
        <f t="shared" si="14"/>
        <v>0</v>
      </c>
      <c r="I164" s="114"/>
      <c r="J164" s="114"/>
      <c r="K164" s="116">
        <f t="shared" si="15"/>
        <v>0</v>
      </c>
      <c r="L164" s="117">
        <f t="shared" si="16"/>
        <v>0</v>
      </c>
      <c r="M164" s="115">
        <f t="shared" si="17"/>
        <v>0</v>
      </c>
      <c r="N164" s="115">
        <f t="shared" si="18"/>
        <v>0</v>
      </c>
      <c r="O164" s="115">
        <f t="shared" si="19"/>
        <v>0</v>
      </c>
      <c r="P164" s="116">
        <f t="shared" si="20"/>
        <v>0</v>
      </c>
    </row>
    <row r="165" spans="1:17" ht="22.5" x14ac:dyDescent="0.2">
      <c r="A165" s="186">
        <v>1</v>
      </c>
      <c r="B165" s="183" t="s">
        <v>60</v>
      </c>
      <c r="C165" s="188" t="s">
        <v>411</v>
      </c>
      <c r="D165" s="183" t="s">
        <v>153</v>
      </c>
      <c r="E165" s="187">
        <v>7</v>
      </c>
      <c r="F165" s="113"/>
      <c r="G165" s="114"/>
      <c r="H165" s="115">
        <f t="shared" si="14"/>
        <v>0</v>
      </c>
      <c r="I165" s="114"/>
      <c r="J165" s="114"/>
      <c r="K165" s="116">
        <f t="shared" si="15"/>
        <v>0</v>
      </c>
      <c r="L165" s="117">
        <f t="shared" si="16"/>
        <v>0</v>
      </c>
      <c r="M165" s="115">
        <f t="shared" si="17"/>
        <v>0</v>
      </c>
      <c r="N165" s="115">
        <f t="shared" si="18"/>
        <v>0</v>
      </c>
      <c r="O165" s="115">
        <f t="shared" si="19"/>
        <v>0</v>
      </c>
      <c r="P165" s="116">
        <f t="shared" si="20"/>
        <v>0</v>
      </c>
    </row>
    <row r="166" spans="1:17" x14ac:dyDescent="0.2">
      <c r="A166" s="186"/>
      <c r="B166" s="183"/>
      <c r="C166" s="210" t="s">
        <v>611</v>
      </c>
      <c r="D166" s="183"/>
      <c r="E166" s="187"/>
      <c r="F166" s="113"/>
      <c r="G166" s="114"/>
      <c r="H166" s="115">
        <f t="shared" si="14"/>
        <v>0</v>
      </c>
      <c r="I166" s="114"/>
      <c r="J166" s="114"/>
      <c r="K166" s="116">
        <f t="shared" si="15"/>
        <v>0</v>
      </c>
      <c r="L166" s="117">
        <f t="shared" si="16"/>
        <v>0</v>
      </c>
      <c r="M166" s="115">
        <f t="shared" si="17"/>
        <v>0</v>
      </c>
      <c r="N166" s="115">
        <f t="shared" si="18"/>
        <v>0</v>
      </c>
      <c r="O166" s="115">
        <f t="shared" si="19"/>
        <v>0</v>
      </c>
      <c r="P166" s="116">
        <f t="shared" si="20"/>
        <v>0</v>
      </c>
    </row>
    <row r="167" spans="1:17" x14ac:dyDescent="0.2">
      <c r="A167" s="186">
        <v>1</v>
      </c>
      <c r="B167" s="183" t="s">
        <v>60</v>
      </c>
      <c r="C167" s="188" t="s">
        <v>159</v>
      </c>
      <c r="D167" s="183" t="s">
        <v>62</v>
      </c>
      <c r="E167" s="187">
        <v>618</v>
      </c>
      <c r="F167" s="113"/>
      <c r="G167" s="114"/>
      <c r="H167" s="115">
        <f t="shared" si="14"/>
        <v>0</v>
      </c>
      <c r="I167" s="114"/>
      <c r="J167" s="114"/>
      <c r="K167" s="116">
        <f t="shared" si="15"/>
        <v>0</v>
      </c>
      <c r="L167" s="117">
        <f t="shared" si="16"/>
        <v>0</v>
      </c>
      <c r="M167" s="115">
        <f t="shared" si="17"/>
        <v>0</v>
      </c>
      <c r="N167" s="115">
        <f t="shared" si="18"/>
        <v>0</v>
      </c>
      <c r="O167" s="115">
        <f t="shared" si="19"/>
        <v>0</v>
      </c>
      <c r="P167" s="116">
        <f t="shared" si="20"/>
        <v>0</v>
      </c>
      <c r="Q167" s="320"/>
    </row>
    <row r="168" spans="1:17" x14ac:dyDescent="0.2">
      <c r="A168" s="179">
        <v>2</v>
      </c>
      <c r="B168" s="183" t="s">
        <v>60</v>
      </c>
      <c r="C168" s="188" t="s">
        <v>160</v>
      </c>
      <c r="D168" s="183" t="s">
        <v>62</v>
      </c>
      <c r="E168" s="187">
        <v>224</v>
      </c>
      <c r="F168" s="113"/>
      <c r="G168" s="114"/>
      <c r="H168" s="115">
        <f t="shared" si="14"/>
        <v>0</v>
      </c>
      <c r="I168" s="114"/>
      <c r="J168" s="114"/>
      <c r="K168" s="116">
        <f t="shared" si="15"/>
        <v>0</v>
      </c>
      <c r="L168" s="117">
        <f t="shared" si="16"/>
        <v>0</v>
      </c>
      <c r="M168" s="115">
        <f t="shared" si="17"/>
        <v>0</v>
      </c>
      <c r="N168" s="115">
        <f t="shared" si="18"/>
        <v>0</v>
      </c>
      <c r="O168" s="115">
        <f t="shared" si="19"/>
        <v>0</v>
      </c>
      <c r="P168" s="116">
        <f t="shared" si="20"/>
        <v>0</v>
      </c>
      <c r="Q168" s="321"/>
    </row>
    <row r="169" spans="1:17" x14ac:dyDescent="0.2">
      <c r="A169" s="179">
        <v>3</v>
      </c>
      <c r="B169" s="183" t="s">
        <v>60</v>
      </c>
      <c r="C169" s="188" t="s">
        <v>161</v>
      </c>
      <c r="D169" s="183" t="s">
        <v>62</v>
      </c>
      <c r="E169" s="187">
        <v>618</v>
      </c>
      <c r="F169" s="113"/>
      <c r="G169" s="114"/>
      <c r="H169" s="115">
        <f t="shared" si="14"/>
        <v>0</v>
      </c>
      <c r="I169" s="114"/>
      <c r="J169" s="114"/>
      <c r="K169" s="116">
        <f t="shared" si="15"/>
        <v>0</v>
      </c>
      <c r="L169" s="117">
        <f t="shared" si="16"/>
        <v>0</v>
      </c>
      <c r="M169" s="115">
        <f t="shared" si="17"/>
        <v>0</v>
      </c>
      <c r="N169" s="115">
        <f t="shared" si="18"/>
        <v>0</v>
      </c>
      <c r="O169" s="115">
        <f t="shared" si="19"/>
        <v>0</v>
      </c>
      <c r="P169" s="116">
        <f t="shared" si="20"/>
        <v>0</v>
      </c>
      <c r="Q169" s="321"/>
    </row>
    <row r="170" spans="1:17" x14ac:dyDescent="0.2">
      <c r="A170" s="186">
        <v>4</v>
      </c>
      <c r="B170" s="183" t="s">
        <v>60</v>
      </c>
      <c r="C170" s="188" t="s">
        <v>608</v>
      </c>
      <c r="D170" s="183" t="s">
        <v>73</v>
      </c>
      <c r="E170" s="187">
        <v>218.7</v>
      </c>
      <c r="F170" s="113"/>
      <c r="G170" s="114"/>
      <c r="H170" s="115">
        <f t="shared" si="14"/>
        <v>0</v>
      </c>
      <c r="I170" s="114"/>
      <c r="J170" s="114"/>
      <c r="K170" s="116">
        <f t="shared" si="15"/>
        <v>0</v>
      </c>
      <c r="L170" s="117">
        <f t="shared" si="16"/>
        <v>0</v>
      </c>
      <c r="M170" s="115">
        <f t="shared" si="17"/>
        <v>0</v>
      </c>
      <c r="N170" s="115">
        <f t="shared" si="18"/>
        <v>0</v>
      </c>
      <c r="O170" s="115">
        <f t="shared" si="19"/>
        <v>0</v>
      </c>
      <c r="P170" s="116">
        <f t="shared" si="20"/>
        <v>0</v>
      </c>
      <c r="Q170" s="321"/>
    </row>
    <row r="171" spans="1:17" x14ac:dyDescent="0.2">
      <c r="A171" s="179">
        <v>5</v>
      </c>
      <c r="B171" s="183"/>
      <c r="C171" s="189" t="s">
        <v>270</v>
      </c>
      <c r="D171" s="183" t="s">
        <v>90</v>
      </c>
      <c r="E171" s="187">
        <v>26.24</v>
      </c>
      <c r="F171" s="113"/>
      <c r="G171" s="114"/>
      <c r="H171" s="115">
        <f t="shared" si="14"/>
        <v>0</v>
      </c>
      <c r="I171" s="114"/>
      <c r="J171" s="114"/>
      <c r="K171" s="116">
        <f t="shared" si="15"/>
        <v>0</v>
      </c>
      <c r="L171" s="117">
        <f t="shared" si="16"/>
        <v>0</v>
      </c>
      <c r="M171" s="115">
        <f t="shared" si="17"/>
        <v>0</v>
      </c>
      <c r="N171" s="115">
        <f t="shared" si="18"/>
        <v>0</v>
      </c>
      <c r="O171" s="115">
        <f t="shared" si="19"/>
        <v>0</v>
      </c>
      <c r="P171" s="116">
        <f t="shared" si="20"/>
        <v>0</v>
      </c>
      <c r="Q171" s="321"/>
    </row>
    <row r="172" spans="1:17" x14ac:dyDescent="0.2">
      <c r="A172" s="179">
        <v>6</v>
      </c>
      <c r="B172" s="183"/>
      <c r="C172" s="189" t="s">
        <v>265</v>
      </c>
      <c r="D172" s="183" t="s">
        <v>92</v>
      </c>
      <c r="E172" s="209">
        <v>1093.5</v>
      </c>
      <c r="F172" s="113"/>
      <c r="G172" s="114"/>
      <c r="H172" s="115">
        <f t="shared" si="14"/>
        <v>0</v>
      </c>
      <c r="I172" s="114"/>
      <c r="J172" s="114"/>
      <c r="K172" s="116">
        <f t="shared" si="15"/>
        <v>0</v>
      </c>
      <c r="L172" s="117">
        <f t="shared" si="16"/>
        <v>0</v>
      </c>
      <c r="M172" s="115">
        <f t="shared" si="17"/>
        <v>0</v>
      </c>
      <c r="N172" s="115">
        <f t="shared" si="18"/>
        <v>0</v>
      </c>
      <c r="O172" s="115">
        <f t="shared" si="19"/>
        <v>0</v>
      </c>
      <c r="P172" s="116">
        <f t="shared" si="20"/>
        <v>0</v>
      </c>
      <c r="Q172" s="321"/>
    </row>
    <row r="173" spans="1:17" ht="22.5" x14ac:dyDescent="0.2">
      <c r="A173" s="186">
        <v>7</v>
      </c>
      <c r="B173" s="183"/>
      <c r="C173" s="189" t="s">
        <v>609</v>
      </c>
      <c r="D173" s="183" t="s">
        <v>73</v>
      </c>
      <c r="E173" s="187">
        <v>229.64</v>
      </c>
      <c r="F173" s="113"/>
      <c r="G173" s="114"/>
      <c r="H173" s="115">
        <f t="shared" si="14"/>
        <v>0</v>
      </c>
      <c r="I173" s="114"/>
      <c r="J173" s="114"/>
      <c r="K173" s="116">
        <f t="shared" si="15"/>
        <v>0</v>
      </c>
      <c r="L173" s="117">
        <f t="shared" si="16"/>
        <v>0</v>
      </c>
      <c r="M173" s="115">
        <f t="shared" si="17"/>
        <v>0</v>
      </c>
      <c r="N173" s="115">
        <f t="shared" si="18"/>
        <v>0</v>
      </c>
      <c r="O173" s="115">
        <f t="shared" si="19"/>
        <v>0</v>
      </c>
      <c r="P173" s="116">
        <f t="shared" si="20"/>
        <v>0</v>
      </c>
      <c r="Q173" s="321"/>
    </row>
    <row r="174" spans="1:17" x14ac:dyDescent="0.2">
      <c r="A174" s="179">
        <v>8</v>
      </c>
      <c r="B174" s="183" t="s">
        <v>60</v>
      </c>
      <c r="C174" s="188" t="s">
        <v>103</v>
      </c>
      <c r="D174" s="183" t="s">
        <v>73</v>
      </c>
      <c r="E174" s="187">
        <v>210.3</v>
      </c>
      <c r="F174" s="113"/>
      <c r="G174" s="114"/>
      <c r="H174" s="115">
        <f t="shared" si="14"/>
        <v>0</v>
      </c>
      <c r="I174" s="114"/>
      <c r="J174" s="114"/>
      <c r="K174" s="116">
        <f t="shared" si="15"/>
        <v>0</v>
      </c>
      <c r="L174" s="117">
        <f t="shared" si="16"/>
        <v>0</v>
      </c>
      <c r="M174" s="115">
        <f t="shared" si="17"/>
        <v>0</v>
      </c>
      <c r="N174" s="115">
        <f t="shared" si="18"/>
        <v>0</v>
      </c>
      <c r="O174" s="115">
        <f t="shared" si="19"/>
        <v>0</v>
      </c>
      <c r="P174" s="116">
        <f t="shared" si="20"/>
        <v>0</v>
      </c>
      <c r="Q174" s="321"/>
    </row>
    <row r="175" spans="1:17" x14ac:dyDescent="0.2">
      <c r="A175" s="186">
        <v>9</v>
      </c>
      <c r="B175" s="183"/>
      <c r="C175" s="189" t="s">
        <v>270</v>
      </c>
      <c r="D175" s="183" t="s">
        <v>90</v>
      </c>
      <c r="E175" s="187">
        <v>25.24</v>
      </c>
      <c r="F175" s="113"/>
      <c r="G175" s="114"/>
      <c r="H175" s="115">
        <f t="shared" si="14"/>
        <v>0</v>
      </c>
      <c r="I175" s="114"/>
      <c r="J175" s="114"/>
      <c r="K175" s="116">
        <f t="shared" si="15"/>
        <v>0</v>
      </c>
      <c r="L175" s="117">
        <f t="shared" si="16"/>
        <v>0</v>
      </c>
      <c r="M175" s="115">
        <f t="shared" si="17"/>
        <v>0</v>
      </c>
      <c r="N175" s="115">
        <f t="shared" si="18"/>
        <v>0</v>
      </c>
      <c r="O175" s="115">
        <f t="shared" si="19"/>
        <v>0</v>
      </c>
      <c r="P175" s="116">
        <f t="shared" si="20"/>
        <v>0</v>
      </c>
      <c r="Q175" s="321"/>
    </row>
    <row r="176" spans="1:17" x14ac:dyDescent="0.2">
      <c r="A176" s="179">
        <v>10</v>
      </c>
      <c r="B176" s="183"/>
      <c r="C176" s="189" t="s">
        <v>268</v>
      </c>
      <c r="D176" s="183" t="s">
        <v>92</v>
      </c>
      <c r="E176" s="209">
        <v>946.4</v>
      </c>
      <c r="F176" s="113"/>
      <c r="G176" s="114"/>
      <c r="H176" s="115">
        <f t="shared" si="14"/>
        <v>0</v>
      </c>
      <c r="I176" s="114"/>
      <c r="J176" s="114"/>
      <c r="K176" s="116">
        <f t="shared" si="15"/>
        <v>0</v>
      </c>
      <c r="L176" s="117">
        <f t="shared" si="16"/>
        <v>0</v>
      </c>
      <c r="M176" s="115">
        <f t="shared" si="17"/>
        <v>0</v>
      </c>
      <c r="N176" s="115">
        <f t="shared" si="18"/>
        <v>0</v>
      </c>
      <c r="O176" s="115">
        <f t="shared" si="19"/>
        <v>0</v>
      </c>
      <c r="P176" s="116">
        <f t="shared" si="20"/>
        <v>0</v>
      </c>
      <c r="Q176" s="321"/>
    </row>
    <row r="177" spans="1:17" x14ac:dyDescent="0.2">
      <c r="A177" s="179">
        <v>11</v>
      </c>
      <c r="B177" s="183"/>
      <c r="C177" s="189" t="s">
        <v>94</v>
      </c>
      <c r="D177" s="183" t="s">
        <v>73</v>
      </c>
      <c r="E177" s="187">
        <v>252.36</v>
      </c>
      <c r="F177" s="113"/>
      <c r="G177" s="114"/>
      <c r="H177" s="115">
        <f t="shared" si="14"/>
        <v>0</v>
      </c>
      <c r="I177" s="114"/>
      <c r="J177" s="114"/>
      <c r="K177" s="116">
        <f t="shared" si="15"/>
        <v>0</v>
      </c>
      <c r="L177" s="117">
        <f t="shared" si="16"/>
        <v>0</v>
      </c>
      <c r="M177" s="115">
        <f t="shared" si="17"/>
        <v>0</v>
      </c>
      <c r="N177" s="115">
        <f t="shared" si="18"/>
        <v>0</v>
      </c>
      <c r="O177" s="115">
        <f t="shared" si="19"/>
        <v>0</v>
      </c>
      <c r="P177" s="116">
        <f t="shared" si="20"/>
        <v>0</v>
      </c>
      <c r="Q177" s="321"/>
    </row>
    <row r="178" spans="1:17" x14ac:dyDescent="0.2">
      <c r="A178" s="186">
        <v>12</v>
      </c>
      <c r="B178" s="183" t="s">
        <v>60</v>
      </c>
      <c r="C178" s="188" t="s">
        <v>106</v>
      </c>
      <c r="D178" s="183" t="s">
        <v>73</v>
      </c>
      <c r="E178" s="187">
        <v>154.5</v>
      </c>
      <c r="F178" s="113"/>
      <c r="G178" s="114"/>
      <c r="H178" s="115">
        <f t="shared" si="14"/>
        <v>0</v>
      </c>
      <c r="I178" s="114"/>
      <c r="J178" s="114"/>
      <c r="K178" s="116">
        <f t="shared" si="15"/>
        <v>0</v>
      </c>
      <c r="L178" s="117">
        <f t="shared" si="16"/>
        <v>0</v>
      </c>
      <c r="M178" s="115">
        <f t="shared" si="17"/>
        <v>0</v>
      </c>
      <c r="N178" s="115">
        <f t="shared" si="18"/>
        <v>0</v>
      </c>
      <c r="O178" s="115">
        <f t="shared" si="19"/>
        <v>0</v>
      </c>
      <c r="P178" s="116">
        <f t="shared" si="20"/>
        <v>0</v>
      </c>
      <c r="Q178" s="321"/>
    </row>
    <row r="179" spans="1:17" x14ac:dyDescent="0.2">
      <c r="A179" s="179">
        <v>13</v>
      </c>
      <c r="B179" s="183"/>
      <c r="C179" s="189" t="s">
        <v>355</v>
      </c>
      <c r="D179" s="183" t="s">
        <v>90</v>
      </c>
      <c r="E179" s="187">
        <v>23.18</v>
      </c>
      <c r="F179" s="113"/>
      <c r="G179" s="114"/>
      <c r="H179" s="115">
        <f t="shared" si="14"/>
        <v>0</v>
      </c>
      <c r="I179" s="114"/>
      <c r="J179" s="114"/>
      <c r="K179" s="116">
        <f t="shared" si="15"/>
        <v>0</v>
      </c>
      <c r="L179" s="117">
        <f t="shared" si="16"/>
        <v>0</v>
      </c>
      <c r="M179" s="115">
        <f t="shared" si="17"/>
        <v>0</v>
      </c>
      <c r="N179" s="115">
        <f t="shared" si="18"/>
        <v>0</v>
      </c>
      <c r="O179" s="115">
        <f t="shared" si="19"/>
        <v>0</v>
      </c>
      <c r="P179" s="116">
        <f t="shared" si="20"/>
        <v>0</v>
      </c>
      <c r="Q179" s="321"/>
    </row>
    <row r="180" spans="1:17" ht="22.5" x14ac:dyDescent="0.2">
      <c r="A180" s="186">
        <v>14</v>
      </c>
      <c r="B180" s="183"/>
      <c r="C180" s="189" t="s">
        <v>356</v>
      </c>
      <c r="D180" s="183" t="s">
        <v>92</v>
      </c>
      <c r="E180" s="187">
        <v>540.75</v>
      </c>
      <c r="F180" s="113"/>
      <c r="G180" s="114"/>
      <c r="H180" s="115">
        <f t="shared" si="14"/>
        <v>0</v>
      </c>
      <c r="I180" s="114"/>
      <c r="J180" s="114"/>
      <c r="K180" s="116">
        <f t="shared" si="15"/>
        <v>0</v>
      </c>
      <c r="L180" s="117">
        <f t="shared" si="16"/>
        <v>0</v>
      </c>
      <c r="M180" s="115">
        <f t="shared" si="17"/>
        <v>0</v>
      </c>
      <c r="N180" s="115">
        <f t="shared" si="18"/>
        <v>0</v>
      </c>
      <c r="O180" s="115">
        <f t="shared" si="19"/>
        <v>0</v>
      </c>
      <c r="P180" s="116">
        <f t="shared" si="20"/>
        <v>0</v>
      </c>
      <c r="Q180" s="321"/>
    </row>
    <row r="181" spans="1:17" x14ac:dyDescent="0.2">
      <c r="A181" s="179">
        <v>15</v>
      </c>
      <c r="B181" s="183" t="s">
        <v>60</v>
      </c>
      <c r="C181" s="188" t="s">
        <v>96</v>
      </c>
      <c r="D181" s="183" t="s">
        <v>68</v>
      </c>
      <c r="E181" s="187">
        <v>1</v>
      </c>
      <c r="F181" s="113"/>
      <c r="G181" s="114"/>
      <c r="H181" s="115">
        <f t="shared" si="14"/>
        <v>0</v>
      </c>
      <c r="I181" s="114"/>
      <c r="J181" s="114"/>
      <c r="K181" s="116">
        <f t="shared" si="15"/>
        <v>0</v>
      </c>
      <c r="L181" s="117">
        <f t="shared" si="16"/>
        <v>0</v>
      </c>
      <c r="M181" s="115">
        <f t="shared" si="17"/>
        <v>0</v>
      </c>
      <c r="N181" s="115">
        <f t="shared" si="18"/>
        <v>0</v>
      </c>
      <c r="O181" s="115">
        <f t="shared" si="19"/>
        <v>0</v>
      </c>
      <c r="P181" s="116">
        <f t="shared" si="20"/>
        <v>0</v>
      </c>
    </row>
    <row r="182" spans="1:17" x14ac:dyDescent="0.2">
      <c r="A182" s="179"/>
      <c r="B182" s="183"/>
      <c r="C182" s="210" t="s">
        <v>612</v>
      </c>
      <c r="D182" s="183"/>
      <c r="E182" s="187"/>
      <c r="F182" s="113"/>
      <c r="G182" s="114"/>
      <c r="H182" s="115">
        <f t="shared" si="14"/>
        <v>0</v>
      </c>
      <c r="I182" s="114"/>
      <c r="J182" s="114"/>
      <c r="K182" s="116">
        <f t="shared" si="15"/>
        <v>0</v>
      </c>
      <c r="L182" s="117">
        <f t="shared" si="16"/>
        <v>0</v>
      </c>
      <c r="M182" s="115">
        <f t="shared" si="17"/>
        <v>0</v>
      </c>
      <c r="N182" s="115">
        <f t="shared" si="18"/>
        <v>0</v>
      </c>
      <c r="O182" s="115">
        <f t="shared" si="19"/>
        <v>0</v>
      </c>
      <c r="P182" s="116">
        <f t="shared" si="20"/>
        <v>0</v>
      </c>
    </row>
    <row r="183" spans="1:17" x14ac:dyDescent="0.2">
      <c r="A183" s="186">
        <v>1</v>
      </c>
      <c r="B183" s="183" t="s">
        <v>60</v>
      </c>
      <c r="C183" s="188" t="s">
        <v>618</v>
      </c>
      <c r="D183" s="183" t="s">
        <v>73</v>
      </c>
      <c r="E183" s="187">
        <v>30.4</v>
      </c>
      <c r="F183" s="113"/>
      <c r="G183" s="114"/>
      <c r="H183" s="115">
        <f t="shared" si="14"/>
        <v>0</v>
      </c>
      <c r="I183" s="114"/>
      <c r="J183" s="114"/>
      <c r="K183" s="116">
        <f t="shared" si="15"/>
        <v>0</v>
      </c>
      <c r="L183" s="117">
        <f t="shared" si="16"/>
        <v>0</v>
      </c>
      <c r="M183" s="115">
        <f t="shared" si="17"/>
        <v>0</v>
      </c>
      <c r="N183" s="115">
        <f t="shared" si="18"/>
        <v>0</v>
      </c>
      <c r="O183" s="115">
        <f t="shared" si="19"/>
        <v>0</v>
      </c>
      <c r="P183" s="116">
        <f t="shared" si="20"/>
        <v>0</v>
      </c>
    </row>
    <row r="184" spans="1:17" x14ac:dyDescent="0.2">
      <c r="A184" s="179">
        <v>2</v>
      </c>
      <c r="B184" s="183" t="s">
        <v>60</v>
      </c>
      <c r="C184" s="188" t="s">
        <v>613</v>
      </c>
      <c r="D184" s="183" t="s">
        <v>62</v>
      </c>
      <c r="E184" s="187">
        <v>76</v>
      </c>
      <c r="F184" s="113"/>
      <c r="G184" s="114"/>
      <c r="H184" s="115">
        <f t="shared" si="14"/>
        <v>0</v>
      </c>
      <c r="I184" s="114"/>
      <c r="J184" s="114"/>
      <c r="K184" s="116">
        <f t="shared" si="15"/>
        <v>0</v>
      </c>
      <c r="L184" s="117">
        <f t="shared" si="16"/>
        <v>0</v>
      </c>
      <c r="M184" s="115">
        <f t="shared" si="17"/>
        <v>0</v>
      </c>
      <c r="N184" s="115">
        <f t="shared" si="18"/>
        <v>0</v>
      </c>
      <c r="O184" s="115">
        <f t="shared" si="19"/>
        <v>0</v>
      </c>
      <c r="P184" s="116">
        <f t="shared" si="20"/>
        <v>0</v>
      </c>
    </row>
    <row r="185" spans="1:17" x14ac:dyDescent="0.2">
      <c r="A185" s="179">
        <v>3</v>
      </c>
      <c r="B185" s="183" t="s">
        <v>60</v>
      </c>
      <c r="C185" s="188" t="s">
        <v>614</v>
      </c>
      <c r="D185" s="183" t="s">
        <v>73</v>
      </c>
      <c r="E185" s="187">
        <v>30.4</v>
      </c>
      <c r="F185" s="113"/>
      <c r="G185" s="114"/>
      <c r="H185" s="115">
        <f t="shared" si="14"/>
        <v>0</v>
      </c>
      <c r="I185" s="114"/>
      <c r="J185" s="114"/>
      <c r="K185" s="116">
        <f t="shared" si="15"/>
        <v>0</v>
      </c>
      <c r="L185" s="117">
        <f t="shared" si="16"/>
        <v>0</v>
      </c>
      <c r="M185" s="115">
        <f t="shared" si="17"/>
        <v>0</v>
      </c>
      <c r="N185" s="115">
        <f t="shared" si="18"/>
        <v>0</v>
      </c>
      <c r="O185" s="115">
        <f t="shared" si="19"/>
        <v>0</v>
      </c>
      <c r="P185" s="116">
        <f t="shared" si="20"/>
        <v>0</v>
      </c>
    </row>
    <row r="186" spans="1:17" x14ac:dyDescent="0.2">
      <c r="A186" s="186">
        <v>4</v>
      </c>
      <c r="B186" s="183" t="s">
        <v>60</v>
      </c>
      <c r="C186" s="188" t="s">
        <v>615</v>
      </c>
      <c r="D186" s="183" t="s">
        <v>73</v>
      </c>
      <c r="E186" s="187">
        <v>30.4</v>
      </c>
      <c r="F186" s="113"/>
      <c r="G186" s="114"/>
      <c r="H186" s="115">
        <f t="shared" si="14"/>
        <v>0</v>
      </c>
      <c r="I186" s="114"/>
      <c r="J186" s="114"/>
      <c r="K186" s="116">
        <f t="shared" si="15"/>
        <v>0</v>
      </c>
      <c r="L186" s="117">
        <f t="shared" si="16"/>
        <v>0</v>
      </c>
      <c r="M186" s="115">
        <f t="shared" si="17"/>
        <v>0</v>
      </c>
      <c r="N186" s="115">
        <f t="shared" si="18"/>
        <v>0</v>
      </c>
      <c r="O186" s="115">
        <f t="shared" si="19"/>
        <v>0</v>
      </c>
      <c r="P186" s="116">
        <f t="shared" si="20"/>
        <v>0</v>
      </c>
    </row>
    <row r="187" spans="1:17" x14ac:dyDescent="0.2">
      <c r="A187" s="179">
        <v>5</v>
      </c>
      <c r="B187" s="183"/>
      <c r="C187" s="189" t="s">
        <v>616</v>
      </c>
      <c r="D187" s="183" t="s">
        <v>90</v>
      </c>
      <c r="E187" s="187">
        <v>5.17</v>
      </c>
      <c r="F187" s="113"/>
      <c r="G187" s="114"/>
      <c r="H187" s="115">
        <f t="shared" si="14"/>
        <v>0</v>
      </c>
      <c r="I187" s="114"/>
      <c r="J187" s="114"/>
      <c r="K187" s="116">
        <f t="shared" si="15"/>
        <v>0</v>
      </c>
      <c r="L187" s="117">
        <f t="shared" si="16"/>
        <v>0</v>
      </c>
      <c r="M187" s="115">
        <f t="shared" si="17"/>
        <v>0</v>
      </c>
      <c r="N187" s="115">
        <f t="shared" si="18"/>
        <v>0</v>
      </c>
      <c r="O187" s="115">
        <f t="shared" si="19"/>
        <v>0</v>
      </c>
      <c r="P187" s="116">
        <f t="shared" si="20"/>
        <v>0</v>
      </c>
    </row>
    <row r="188" spans="1:17" x14ac:dyDescent="0.2">
      <c r="A188" s="179">
        <v>6</v>
      </c>
      <c r="B188" s="183"/>
      <c r="C188" s="189" t="s">
        <v>617</v>
      </c>
      <c r="D188" s="183" t="s">
        <v>90</v>
      </c>
      <c r="E188" s="209">
        <v>7.7</v>
      </c>
      <c r="F188" s="113"/>
      <c r="G188" s="114"/>
      <c r="H188" s="115">
        <f t="shared" si="14"/>
        <v>0</v>
      </c>
      <c r="I188" s="114"/>
      <c r="J188" s="114"/>
      <c r="K188" s="116">
        <f t="shared" si="15"/>
        <v>0</v>
      </c>
      <c r="L188" s="117">
        <f t="shared" si="16"/>
        <v>0</v>
      </c>
      <c r="M188" s="115">
        <f t="shared" si="17"/>
        <v>0</v>
      </c>
      <c r="N188" s="115">
        <f t="shared" si="18"/>
        <v>0</v>
      </c>
      <c r="O188" s="115">
        <f t="shared" si="19"/>
        <v>0</v>
      </c>
      <c r="P188" s="116">
        <f t="shared" si="20"/>
        <v>0</v>
      </c>
    </row>
    <row r="189" spans="1:17" x14ac:dyDescent="0.2">
      <c r="A189" s="186">
        <v>7</v>
      </c>
      <c r="B189" s="183" t="s">
        <v>60</v>
      </c>
      <c r="C189" s="188" t="s">
        <v>96</v>
      </c>
      <c r="D189" s="183" t="s">
        <v>68</v>
      </c>
      <c r="E189" s="187">
        <v>1</v>
      </c>
      <c r="F189" s="113"/>
      <c r="G189" s="114"/>
      <c r="H189" s="115">
        <f t="shared" si="14"/>
        <v>0</v>
      </c>
      <c r="I189" s="114"/>
      <c r="J189" s="114"/>
      <c r="K189" s="116">
        <f t="shared" si="15"/>
        <v>0</v>
      </c>
      <c r="L189" s="117">
        <f t="shared" si="16"/>
        <v>0</v>
      </c>
      <c r="M189" s="115">
        <f t="shared" si="17"/>
        <v>0</v>
      </c>
      <c r="N189" s="115">
        <f t="shared" si="18"/>
        <v>0</v>
      </c>
      <c r="O189" s="115">
        <f t="shared" si="19"/>
        <v>0</v>
      </c>
      <c r="P189" s="116">
        <f t="shared" si="20"/>
        <v>0</v>
      </c>
    </row>
    <row r="190" spans="1:17" ht="22.5" x14ac:dyDescent="0.2">
      <c r="A190" s="186"/>
      <c r="B190" s="183"/>
      <c r="C190" s="170" t="s">
        <v>619</v>
      </c>
      <c r="D190" s="183"/>
      <c r="E190" s="187"/>
      <c r="F190" s="113"/>
      <c r="G190" s="114"/>
      <c r="H190" s="115">
        <f t="shared" si="14"/>
        <v>0</v>
      </c>
      <c r="I190" s="114"/>
      <c r="J190" s="114"/>
      <c r="K190" s="116">
        <f t="shared" si="15"/>
        <v>0</v>
      </c>
      <c r="L190" s="117">
        <f t="shared" si="16"/>
        <v>0</v>
      </c>
      <c r="M190" s="115">
        <f t="shared" si="17"/>
        <v>0</v>
      </c>
      <c r="N190" s="115">
        <f t="shared" si="18"/>
        <v>0</v>
      </c>
      <c r="O190" s="115">
        <f t="shared" si="19"/>
        <v>0</v>
      </c>
      <c r="P190" s="116">
        <f t="shared" si="20"/>
        <v>0</v>
      </c>
    </row>
    <row r="191" spans="1:17" ht="22.5" x14ac:dyDescent="0.2">
      <c r="A191" s="186">
        <v>1</v>
      </c>
      <c r="B191" s="183" t="s">
        <v>60</v>
      </c>
      <c r="C191" s="188" t="s">
        <v>411</v>
      </c>
      <c r="D191" s="183" t="s">
        <v>153</v>
      </c>
      <c r="E191" s="187">
        <v>2</v>
      </c>
      <c r="F191" s="113"/>
      <c r="G191" s="114"/>
      <c r="H191" s="115">
        <f t="shared" si="14"/>
        <v>0</v>
      </c>
      <c r="I191" s="114"/>
      <c r="J191" s="114"/>
      <c r="K191" s="116">
        <f t="shared" si="15"/>
        <v>0</v>
      </c>
      <c r="L191" s="117">
        <f t="shared" si="16"/>
        <v>0</v>
      </c>
      <c r="M191" s="115">
        <f t="shared" si="17"/>
        <v>0</v>
      </c>
      <c r="N191" s="115">
        <f t="shared" si="18"/>
        <v>0</v>
      </c>
      <c r="O191" s="115">
        <f t="shared" si="19"/>
        <v>0</v>
      </c>
      <c r="P191" s="116">
        <f t="shared" si="20"/>
        <v>0</v>
      </c>
    </row>
    <row r="192" spans="1:17" x14ac:dyDescent="0.2">
      <c r="A192" s="186"/>
      <c r="B192" s="183"/>
      <c r="C192" s="210" t="s">
        <v>611</v>
      </c>
      <c r="D192" s="183"/>
      <c r="E192" s="187"/>
      <c r="F192" s="113"/>
      <c r="G192" s="114"/>
      <c r="H192" s="115">
        <f t="shared" si="14"/>
        <v>0</v>
      </c>
      <c r="I192" s="114"/>
      <c r="J192" s="114"/>
      <c r="K192" s="116">
        <f t="shared" si="15"/>
        <v>0</v>
      </c>
      <c r="L192" s="117">
        <f t="shared" si="16"/>
        <v>0</v>
      </c>
      <c r="M192" s="115">
        <f t="shared" si="17"/>
        <v>0</v>
      </c>
      <c r="N192" s="115">
        <f t="shared" si="18"/>
        <v>0</v>
      </c>
      <c r="O192" s="115">
        <f t="shared" si="19"/>
        <v>0</v>
      </c>
      <c r="P192" s="116">
        <f t="shared" si="20"/>
        <v>0</v>
      </c>
    </row>
    <row r="193" spans="1:16" x14ac:dyDescent="0.2">
      <c r="A193" s="186">
        <v>1</v>
      </c>
      <c r="B193" s="183" t="s">
        <v>60</v>
      </c>
      <c r="C193" s="188" t="s">
        <v>159</v>
      </c>
      <c r="D193" s="183" t="s">
        <v>62</v>
      </c>
      <c r="E193" s="187">
        <v>67</v>
      </c>
      <c r="F193" s="113"/>
      <c r="G193" s="114"/>
      <c r="H193" s="115">
        <f t="shared" si="14"/>
        <v>0</v>
      </c>
      <c r="I193" s="114"/>
      <c r="J193" s="114"/>
      <c r="K193" s="116">
        <f t="shared" si="15"/>
        <v>0</v>
      </c>
      <c r="L193" s="117">
        <f t="shared" si="16"/>
        <v>0</v>
      </c>
      <c r="M193" s="115">
        <f t="shared" si="17"/>
        <v>0</v>
      </c>
      <c r="N193" s="115">
        <f t="shared" si="18"/>
        <v>0</v>
      </c>
      <c r="O193" s="115">
        <f t="shared" si="19"/>
        <v>0</v>
      </c>
      <c r="P193" s="116">
        <f t="shared" si="20"/>
        <v>0</v>
      </c>
    </row>
    <row r="194" spans="1:16" x14ac:dyDescent="0.2">
      <c r="A194" s="179">
        <v>2</v>
      </c>
      <c r="B194" s="183" t="s">
        <v>60</v>
      </c>
      <c r="C194" s="188" t="s">
        <v>160</v>
      </c>
      <c r="D194" s="183" t="s">
        <v>62</v>
      </c>
      <c r="E194" s="187">
        <v>26</v>
      </c>
      <c r="F194" s="113"/>
      <c r="G194" s="114"/>
      <c r="H194" s="115">
        <f t="shared" si="14"/>
        <v>0</v>
      </c>
      <c r="I194" s="114"/>
      <c r="J194" s="114"/>
      <c r="K194" s="116">
        <f t="shared" si="15"/>
        <v>0</v>
      </c>
      <c r="L194" s="117">
        <f t="shared" si="16"/>
        <v>0</v>
      </c>
      <c r="M194" s="115">
        <f t="shared" si="17"/>
        <v>0</v>
      </c>
      <c r="N194" s="115">
        <f t="shared" si="18"/>
        <v>0</v>
      </c>
      <c r="O194" s="115">
        <f t="shared" si="19"/>
        <v>0</v>
      </c>
      <c r="P194" s="116">
        <f t="shared" si="20"/>
        <v>0</v>
      </c>
    </row>
    <row r="195" spans="1:16" x14ac:dyDescent="0.2">
      <c r="A195" s="179">
        <v>3</v>
      </c>
      <c r="B195" s="183" t="s">
        <v>60</v>
      </c>
      <c r="C195" s="188" t="s">
        <v>161</v>
      </c>
      <c r="D195" s="183" t="s">
        <v>62</v>
      </c>
      <c r="E195" s="187">
        <v>67</v>
      </c>
      <c r="F195" s="113"/>
      <c r="G195" s="114"/>
      <c r="H195" s="115">
        <f t="shared" si="14"/>
        <v>0</v>
      </c>
      <c r="I195" s="114"/>
      <c r="J195" s="114"/>
      <c r="K195" s="116">
        <f t="shared" si="15"/>
        <v>0</v>
      </c>
      <c r="L195" s="117">
        <f t="shared" si="16"/>
        <v>0</v>
      </c>
      <c r="M195" s="115">
        <f t="shared" si="17"/>
        <v>0</v>
      </c>
      <c r="N195" s="115">
        <f t="shared" si="18"/>
        <v>0</v>
      </c>
      <c r="O195" s="115">
        <f t="shared" si="19"/>
        <v>0</v>
      </c>
      <c r="P195" s="116">
        <f t="shared" si="20"/>
        <v>0</v>
      </c>
    </row>
    <row r="196" spans="1:16" x14ac:dyDescent="0.2">
      <c r="A196" s="186">
        <v>4</v>
      </c>
      <c r="B196" s="183" t="s">
        <v>60</v>
      </c>
      <c r="C196" s="188" t="s">
        <v>608</v>
      </c>
      <c r="D196" s="183" t="s">
        <v>73</v>
      </c>
      <c r="E196" s="187">
        <v>23.9</v>
      </c>
      <c r="F196" s="113"/>
      <c r="G196" s="114"/>
      <c r="H196" s="115">
        <f t="shared" si="14"/>
        <v>0</v>
      </c>
      <c r="I196" s="114"/>
      <c r="J196" s="114"/>
      <c r="K196" s="116">
        <f t="shared" si="15"/>
        <v>0</v>
      </c>
      <c r="L196" s="117">
        <f t="shared" si="16"/>
        <v>0</v>
      </c>
      <c r="M196" s="115">
        <f t="shared" si="17"/>
        <v>0</v>
      </c>
      <c r="N196" s="115">
        <f t="shared" si="18"/>
        <v>0</v>
      </c>
      <c r="O196" s="115">
        <f t="shared" si="19"/>
        <v>0</v>
      </c>
      <c r="P196" s="116">
        <f t="shared" si="20"/>
        <v>0</v>
      </c>
    </row>
    <row r="197" spans="1:16" x14ac:dyDescent="0.2">
      <c r="A197" s="179">
        <v>5</v>
      </c>
      <c r="B197" s="183"/>
      <c r="C197" s="189" t="s">
        <v>270</v>
      </c>
      <c r="D197" s="183" t="s">
        <v>90</v>
      </c>
      <c r="E197" s="187">
        <v>2.87</v>
      </c>
      <c r="F197" s="113"/>
      <c r="G197" s="114"/>
      <c r="H197" s="115">
        <f t="shared" si="14"/>
        <v>0</v>
      </c>
      <c r="I197" s="114"/>
      <c r="J197" s="114"/>
      <c r="K197" s="116">
        <f t="shared" si="15"/>
        <v>0</v>
      </c>
      <c r="L197" s="117">
        <f t="shared" si="16"/>
        <v>0</v>
      </c>
      <c r="M197" s="115">
        <f t="shared" si="17"/>
        <v>0</v>
      </c>
      <c r="N197" s="115">
        <f t="shared" si="18"/>
        <v>0</v>
      </c>
      <c r="O197" s="115">
        <f t="shared" si="19"/>
        <v>0</v>
      </c>
      <c r="P197" s="116">
        <f t="shared" si="20"/>
        <v>0</v>
      </c>
    </row>
    <row r="198" spans="1:16" x14ac:dyDescent="0.2">
      <c r="A198" s="179">
        <v>6</v>
      </c>
      <c r="B198" s="183"/>
      <c r="C198" s="189" t="s">
        <v>265</v>
      </c>
      <c r="D198" s="183" t="s">
        <v>92</v>
      </c>
      <c r="E198" s="209">
        <v>119.5</v>
      </c>
      <c r="F198" s="113"/>
      <c r="G198" s="114"/>
      <c r="H198" s="115">
        <f t="shared" si="14"/>
        <v>0</v>
      </c>
      <c r="I198" s="114"/>
      <c r="J198" s="114"/>
      <c r="K198" s="116">
        <f t="shared" si="15"/>
        <v>0</v>
      </c>
      <c r="L198" s="117">
        <f t="shared" si="16"/>
        <v>0</v>
      </c>
      <c r="M198" s="115">
        <f t="shared" si="17"/>
        <v>0</v>
      </c>
      <c r="N198" s="115">
        <f t="shared" si="18"/>
        <v>0</v>
      </c>
      <c r="O198" s="115">
        <f t="shared" si="19"/>
        <v>0</v>
      </c>
      <c r="P198" s="116">
        <f t="shared" si="20"/>
        <v>0</v>
      </c>
    </row>
    <row r="199" spans="1:16" ht="22.5" x14ac:dyDescent="0.2">
      <c r="A199" s="186">
        <v>7</v>
      </c>
      <c r="B199" s="183"/>
      <c r="C199" s="189" t="s">
        <v>609</v>
      </c>
      <c r="D199" s="183" t="s">
        <v>73</v>
      </c>
      <c r="E199" s="187">
        <v>25.1</v>
      </c>
      <c r="F199" s="113"/>
      <c r="G199" s="114"/>
      <c r="H199" s="115">
        <f t="shared" si="14"/>
        <v>0</v>
      </c>
      <c r="I199" s="114"/>
      <c r="J199" s="114"/>
      <c r="K199" s="116">
        <f t="shared" si="15"/>
        <v>0</v>
      </c>
      <c r="L199" s="117">
        <f t="shared" si="16"/>
        <v>0</v>
      </c>
      <c r="M199" s="115">
        <f t="shared" si="17"/>
        <v>0</v>
      </c>
      <c r="N199" s="115">
        <f t="shared" si="18"/>
        <v>0</v>
      </c>
      <c r="O199" s="115">
        <f t="shared" si="19"/>
        <v>0</v>
      </c>
      <c r="P199" s="116">
        <f t="shared" si="20"/>
        <v>0</v>
      </c>
    </row>
    <row r="200" spans="1:16" x14ac:dyDescent="0.2">
      <c r="A200" s="179">
        <v>8</v>
      </c>
      <c r="B200" s="183" t="s">
        <v>60</v>
      </c>
      <c r="C200" s="188" t="s">
        <v>103</v>
      </c>
      <c r="D200" s="183" t="s">
        <v>73</v>
      </c>
      <c r="E200" s="187">
        <v>23</v>
      </c>
      <c r="F200" s="113"/>
      <c r="G200" s="114"/>
      <c r="H200" s="115">
        <f t="shared" si="14"/>
        <v>0</v>
      </c>
      <c r="I200" s="114"/>
      <c r="J200" s="114"/>
      <c r="K200" s="116">
        <f t="shared" si="15"/>
        <v>0</v>
      </c>
      <c r="L200" s="117">
        <f t="shared" si="16"/>
        <v>0</v>
      </c>
      <c r="M200" s="115">
        <f t="shared" si="17"/>
        <v>0</v>
      </c>
      <c r="N200" s="115">
        <f t="shared" si="18"/>
        <v>0</v>
      </c>
      <c r="O200" s="115">
        <f t="shared" si="19"/>
        <v>0</v>
      </c>
      <c r="P200" s="116">
        <f t="shared" si="20"/>
        <v>0</v>
      </c>
    </row>
    <row r="201" spans="1:16" x14ac:dyDescent="0.2">
      <c r="A201" s="179">
        <v>9</v>
      </c>
      <c r="B201" s="183"/>
      <c r="C201" s="189" t="s">
        <v>270</v>
      </c>
      <c r="D201" s="183" t="s">
        <v>90</v>
      </c>
      <c r="E201" s="187">
        <v>2.76</v>
      </c>
      <c r="F201" s="113"/>
      <c r="G201" s="114"/>
      <c r="H201" s="115">
        <f t="shared" si="14"/>
        <v>0</v>
      </c>
      <c r="I201" s="114"/>
      <c r="J201" s="114"/>
      <c r="K201" s="116">
        <f t="shared" si="15"/>
        <v>0</v>
      </c>
      <c r="L201" s="117">
        <f t="shared" si="16"/>
        <v>0</v>
      </c>
      <c r="M201" s="115">
        <f t="shared" si="17"/>
        <v>0</v>
      </c>
      <c r="N201" s="115">
        <f t="shared" si="18"/>
        <v>0</v>
      </c>
      <c r="O201" s="115">
        <f t="shared" si="19"/>
        <v>0</v>
      </c>
      <c r="P201" s="116">
        <f t="shared" si="20"/>
        <v>0</v>
      </c>
    </row>
    <row r="202" spans="1:16" x14ac:dyDescent="0.2">
      <c r="A202" s="186">
        <v>10</v>
      </c>
      <c r="B202" s="183"/>
      <c r="C202" s="189" t="s">
        <v>268</v>
      </c>
      <c r="D202" s="183" t="s">
        <v>92</v>
      </c>
      <c r="E202" s="209">
        <v>103.5</v>
      </c>
      <c r="F202" s="113"/>
      <c r="G202" s="114"/>
      <c r="H202" s="115">
        <f t="shared" si="14"/>
        <v>0</v>
      </c>
      <c r="I202" s="114"/>
      <c r="J202" s="114"/>
      <c r="K202" s="116">
        <f t="shared" si="15"/>
        <v>0</v>
      </c>
      <c r="L202" s="117">
        <f t="shared" si="16"/>
        <v>0</v>
      </c>
      <c r="M202" s="115">
        <f t="shared" si="17"/>
        <v>0</v>
      </c>
      <c r="N202" s="115">
        <f t="shared" si="18"/>
        <v>0</v>
      </c>
      <c r="O202" s="115">
        <f t="shared" si="19"/>
        <v>0</v>
      </c>
      <c r="P202" s="116">
        <f t="shared" si="20"/>
        <v>0</v>
      </c>
    </row>
    <row r="203" spans="1:16" x14ac:dyDescent="0.2">
      <c r="A203" s="179">
        <v>11</v>
      </c>
      <c r="B203" s="183"/>
      <c r="C203" s="189" t="s">
        <v>94</v>
      </c>
      <c r="D203" s="183" t="s">
        <v>73</v>
      </c>
      <c r="E203" s="187">
        <v>27.6</v>
      </c>
      <c r="F203" s="113"/>
      <c r="G203" s="114"/>
      <c r="H203" s="115">
        <f t="shared" si="14"/>
        <v>0</v>
      </c>
      <c r="I203" s="114"/>
      <c r="J203" s="114"/>
      <c r="K203" s="116">
        <f t="shared" si="15"/>
        <v>0</v>
      </c>
      <c r="L203" s="117">
        <f t="shared" si="16"/>
        <v>0</v>
      </c>
      <c r="M203" s="115">
        <f t="shared" si="17"/>
        <v>0</v>
      </c>
      <c r="N203" s="115">
        <f t="shared" si="18"/>
        <v>0</v>
      </c>
      <c r="O203" s="115">
        <f t="shared" si="19"/>
        <v>0</v>
      </c>
      <c r="P203" s="116">
        <f t="shared" si="20"/>
        <v>0</v>
      </c>
    </row>
    <row r="204" spans="1:16" x14ac:dyDescent="0.2">
      <c r="A204" s="179">
        <v>12</v>
      </c>
      <c r="B204" s="183" t="s">
        <v>60</v>
      </c>
      <c r="C204" s="188" t="s">
        <v>106</v>
      </c>
      <c r="D204" s="183" t="s">
        <v>73</v>
      </c>
      <c r="E204" s="187">
        <v>16.8</v>
      </c>
      <c r="F204" s="113"/>
      <c r="G204" s="114"/>
      <c r="H204" s="115">
        <f t="shared" si="14"/>
        <v>0</v>
      </c>
      <c r="I204" s="114"/>
      <c r="J204" s="114"/>
      <c r="K204" s="116">
        <f t="shared" si="15"/>
        <v>0</v>
      </c>
      <c r="L204" s="117">
        <f t="shared" si="16"/>
        <v>0</v>
      </c>
      <c r="M204" s="115">
        <f t="shared" si="17"/>
        <v>0</v>
      </c>
      <c r="N204" s="115">
        <f t="shared" si="18"/>
        <v>0</v>
      </c>
      <c r="O204" s="115">
        <f t="shared" si="19"/>
        <v>0</v>
      </c>
      <c r="P204" s="116">
        <f t="shared" si="20"/>
        <v>0</v>
      </c>
    </row>
    <row r="205" spans="1:16" x14ac:dyDescent="0.2">
      <c r="A205" s="186">
        <v>13</v>
      </c>
      <c r="B205" s="183"/>
      <c r="C205" s="189" t="s">
        <v>355</v>
      </c>
      <c r="D205" s="183" t="s">
        <v>90</v>
      </c>
      <c r="E205" s="187">
        <v>2.52</v>
      </c>
      <c r="F205" s="113"/>
      <c r="G205" s="114"/>
      <c r="H205" s="115">
        <f t="shared" si="14"/>
        <v>0</v>
      </c>
      <c r="I205" s="114"/>
      <c r="J205" s="114"/>
      <c r="K205" s="116">
        <f t="shared" si="15"/>
        <v>0</v>
      </c>
      <c r="L205" s="117">
        <f t="shared" si="16"/>
        <v>0</v>
      </c>
      <c r="M205" s="115">
        <f t="shared" si="17"/>
        <v>0</v>
      </c>
      <c r="N205" s="115">
        <f t="shared" si="18"/>
        <v>0</v>
      </c>
      <c r="O205" s="115">
        <f t="shared" si="19"/>
        <v>0</v>
      </c>
      <c r="P205" s="116">
        <f t="shared" si="20"/>
        <v>0</v>
      </c>
    </row>
    <row r="206" spans="1:16" ht="22.5" x14ac:dyDescent="0.2">
      <c r="A206" s="179">
        <v>14</v>
      </c>
      <c r="B206" s="183"/>
      <c r="C206" s="189" t="s">
        <v>356</v>
      </c>
      <c r="D206" s="183" t="s">
        <v>92</v>
      </c>
      <c r="E206" s="187">
        <v>58.8</v>
      </c>
      <c r="F206" s="113"/>
      <c r="G206" s="114"/>
      <c r="H206" s="115">
        <f t="shared" ref="H206:H269" si="21">ROUND(F206*G206,2)</f>
        <v>0</v>
      </c>
      <c r="I206" s="114"/>
      <c r="J206" s="114"/>
      <c r="K206" s="116">
        <f t="shared" ref="K206:K267" si="22">SUM(H206:J206)</f>
        <v>0</v>
      </c>
      <c r="L206" s="117">
        <f t="shared" ref="L206:L267" si="23">ROUND(E206*F206,2)</f>
        <v>0</v>
      </c>
      <c r="M206" s="115">
        <f t="shared" ref="M206:M267" si="24">ROUND(H206*E206,2)</f>
        <v>0</v>
      </c>
      <c r="N206" s="115">
        <f t="shared" ref="N206:N267" si="25">ROUND(I206*E206,2)</f>
        <v>0</v>
      </c>
      <c r="O206" s="115">
        <f t="shared" ref="O206:O267" si="26">ROUND(J206*E206,2)</f>
        <v>0</v>
      </c>
      <c r="P206" s="116">
        <f t="shared" ref="P206:P267" si="27">SUM(M206:O206)</f>
        <v>0</v>
      </c>
    </row>
    <row r="207" spans="1:16" x14ac:dyDescent="0.2">
      <c r="A207" s="179">
        <v>15</v>
      </c>
      <c r="B207" s="183" t="s">
        <v>60</v>
      </c>
      <c r="C207" s="188" t="s">
        <v>96</v>
      </c>
      <c r="D207" s="183" t="s">
        <v>68</v>
      </c>
      <c r="E207" s="187">
        <v>1</v>
      </c>
      <c r="F207" s="113"/>
      <c r="G207" s="114"/>
      <c r="H207" s="115">
        <f t="shared" si="21"/>
        <v>0</v>
      </c>
      <c r="I207" s="114"/>
      <c r="J207" s="114"/>
      <c r="K207" s="116">
        <f t="shared" si="22"/>
        <v>0</v>
      </c>
      <c r="L207" s="117">
        <f t="shared" si="23"/>
        <v>0</v>
      </c>
      <c r="M207" s="115">
        <f t="shared" si="24"/>
        <v>0</v>
      </c>
      <c r="N207" s="115">
        <f t="shared" si="25"/>
        <v>0</v>
      </c>
      <c r="O207" s="115">
        <f t="shared" si="26"/>
        <v>0</v>
      </c>
      <c r="P207" s="116">
        <f t="shared" si="27"/>
        <v>0</v>
      </c>
    </row>
    <row r="208" spans="1:16" x14ac:dyDescent="0.2">
      <c r="A208" s="179"/>
      <c r="B208" s="183"/>
      <c r="C208" s="210" t="s">
        <v>612</v>
      </c>
      <c r="D208" s="183"/>
      <c r="E208" s="187"/>
      <c r="F208" s="113"/>
      <c r="G208" s="114"/>
      <c r="H208" s="115">
        <f t="shared" si="21"/>
        <v>0</v>
      </c>
      <c r="I208" s="114"/>
      <c r="J208" s="114"/>
      <c r="K208" s="116">
        <f t="shared" si="22"/>
        <v>0</v>
      </c>
      <c r="L208" s="117">
        <f t="shared" si="23"/>
        <v>0</v>
      </c>
      <c r="M208" s="115">
        <f t="shared" si="24"/>
        <v>0</v>
      </c>
      <c r="N208" s="115">
        <f t="shared" si="25"/>
        <v>0</v>
      </c>
      <c r="O208" s="115">
        <f t="shared" si="26"/>
        <v>0</v>
      </c>
      <c r="P208" s="116">
        <f t="shared" si="27"/>
        <v>0</v>
      </c>
    </row>
    <row r="209" spans="1:16" x14ac:dyDescent="0.2">
      <c r="A209" s="186">
        <v>1</v>
      </c>
      <c r="B209" s="183" t="s">
        <v>60</v>
      </c>
      <c r="C209" s="188" t="s">
        <v>618</v>
      </c>
      <c r="D209" s="183" t="s">
        <v>73</v>
      </c>
      <c r="E209" s="187">
        <v>4.4000000000000004</v>
      </c>
      <c r="F209" s="113"/>
      <c r="G209" s="114"/>
      <c r="H209" s="115">
        <f t="shared" si="21"/>
        <v>0</v>
      </c>
      <c r="I209" s="114"/>
      <c r="J209" s="114"/>
      <c r="K209" s="116">
        <f t="shared" si="22"/>
        <v>0</v>
      </c>
      <c r="L209" s="117">
        <f t="shared" si="23"/>
        <v>0</v>
      </c>
      <c r="M209" s="115">
        <f t="shared" si="24"/>
        <v>0</v>
      </c>
      <c r="N209" s="115">
        <f t="shared" si="25"/>
        <v>0</v>
      </c>
      <c r="O209" s="115">
        <f t="shared" si="26"/>
        <v>0</v>
      </c>
      <c r="P209" s="116">
        <f t="shared" si="27"/>
        <v>0</v>
      </c>
    </row>
    <row r="210" spans="1:16" x14ac:dyDescent="0.2">
      <c r="A210" s="179">
        <v>2</v>
      </c>
      <c r="B210" s="183" t="s">
        <v>60</v>
      </c>
      <c r="C210" s="188" t="s">
        <v>613</v>
      </c>
      <c r="D210" s="183" t="s">
        <v>62</v>
      </c>
      <c r="E210" s="187">
        <v>11</v>
      </c>
      <c r="F210" s="113"/>
      <c r="G210" s="114"/>
      <c r="H210" s="115">
        <f t="shared" si="21"/>
        <v>0</v>
      </c>
      <c r="I210" s="114"/>
      <c r="J210" s="114"/>
      <c r="K210" s="116">
        <f t="shared" si="22"/>
        <v>0</v>
      </c>
      <c r="L210" s="117">
        <f t="shared" si="23"/>
        <v>0</v>
      </c>
      <c r="M210" s="115">
        <f t="shared" si="24"/>
        <v>0</v>
      </c>
      <c r="N210" s="115">
        <f t="shared" si="25"/>
        <v>0</v>
      </c>
      <c r="O210" s="115">
        <f t="shared" si="26"/>
        <v>0</v>
      </c>
      <c r="P210" s="116">
        <f t="shared" si="27"/>
        <v>0</v>
      </c>
    </row>
    <row r="211" spans="1:16" x14ac:dyDescent="0.2">
      <c r="A211" s="179">
        <v>3</v>
      </c>
      <c r="B211" s="183" t="s">
        <v>60</v>
      </c>
      <c r="C211" s="188" t="s">
        <v>614</v>
      </c>
      <c r="D211" s="183" t="s">
        <v>73</v>
      </c>
      <c r="E211" s="187">
        <v>4.4000000000000004</v>
      </c>
      <c r="F211" s="113"/>
      <c r="G211" s="114"/>
      <c r="H211" s="115">
        <f t="shared" si="21"/>
        <v>0</v>
      </c>
      <c r="I211" s="114"/>
      <c r="J211" s="114"/>
      <c r="K211" s="116">
        <f t="shared" si="22"/>
        <v>0</v>
      </c>
      <c r="L211" s="117">
        <f t="shared" si="23"/>
        <v>0</v>
      </c>
      <c r="M211" s="115">
        <f t="shared" si="24"/>
        <v>0</v>
      </c>
      <c r="N211" s="115">
        <f t="shared" si="25"/>
        <v>0</v>
      </c>
      <c r="O211" s="115">
        <f t="shared" si="26"/>
        <v>0</v>
      </c>
      <c r="P211" s="116">
        <f t="shared" si="27"/>
        <v>0</v>
      </c>
    </row>
    <row r="212" spans="1:16" x14ac:dyDescent="0.2">
      <c r="A212" s="186">
        <v>4</v>
      </c>
      <c r="B212" s="183" t="s">
        <v>60</v>
      </c>
      <c r="C212" s="188" t="s">
        <v>615</v>
      </c>
      <c r="D212" s="183" t="s">
        <v>73</v>
      </c>
      <c r="E212" s="187">
        <v>4.4000000000000004</v>
      </c>
      <c r="F212" s="113"/>
      <c r="G212" s="114"/>
      <c r="H212" s="115">
        <f t="shared" si="21"/>
        <v>0</v>
      </c>
      <c r="I212" s="114"/>
      <c r="J212" s="114"/>
      <c r="K212" s="116">
        <f t="shared" si="22"/>
        <v>0</v>
      </c>
      <c r="L212" s="117">
        <f t="shared" si="23"/>
        <v>0</v>
      </c>
      <c r="M212" s="115">
        <f t="shared" si="24"/>
        <v>0</v>
      </c>
      <c r="N212" s="115">
        <f t="shared" si="25"/>
        <v>0</v>
      </c>
      <c r="O212" s="115">
        <f t="shared" si="26"/>
        <v>0</v>
      </c>
      <c r="P212" s="116">
        <f t="shared" si="27"/>
        <v>0</v>
      </c>
    </row>
    <row r="213" spans="1:16" x14ac:dyDescent="0.2">
      <c r="A213" s="186">
        <v>5</v>
      </c>
      <c r="B213" s="183"/>
      <c r="C213" s="189" t="s">
        <v>616</v>
      </c>
      <c r="D213" s="183" t="s">
        <v>90</v>
      </c>
      <c r="E213" s="187">
        <v>0.75</v>
      </c>
      <c r="F213" s="113"/>
      <c r="G213" s="114"/>
      <c r="H213" s="115">
        <f t="shared" si="21"/>
        <v>0</v>
      </c>
      <c r="I213" s="114"/>
      <c r="J213" s="114"/>
      <c r="K213" s="116">
        <f t="shared" si="22"/>
        <v>0</v>
      </c>
      <c r="L213" s="117">
        <f t="shared" si="23"/>
        <v>0</v>
      </c>
      <c r="M213" s="115">
        <f t="shared" si="24"/>
        <v>0</v>
      </c>
      <c r="N213" s="115">
        <f t="shared" si="25"/>
        <v>0</v>
      </c>
      <c r="O213" s="115">
        <f t="shared" si="26"/>
        <v>0</v>
      </c>
      <c r="P213" s="116">
        <f t="shared" si="27"/>
        <v>0</v>
      </c>
    </row>
    <row r="214" spans="1:16" x14ac:dyDescent="0.2">
      <c r="A214" s="179">
        <v>6</v>
      </c>
      <c r="B214" s="183"/>
      <c r="C214" s="189" t="s">
        <v>617</v>
      </c>
      <c r="D214" s="183" t="s">
        <v>90</v>
      </c>
      <c r="E214" s="209">
        <v>1.1000000000000001</v>
      </c>
      <c r="F214" s="113"/>
      <c r="G214" s="114"/>
      <c r="H214" s="115">
        <f t="shared" si="21"/>
        <v>0</v>
      </c>
      <c r="I214" s="114"/>
      <c r="J214" s="114"/>
      <c r="K214" s="116">
        <f t="shared" si="22"/>
        <v>0</v>
      </c>
      <c r="L214" s="117">
        <f t="shared" si="23"/>
        <v>0</v>
      </c>
      <c r="M214" s="115">
        <f t="shared" si="24"/>
        <v>0</v>
      </c>
      <c r="N214" s="115">
        <f t="shared" si="25"/>
        <v>0</v>
      </c>
      <c r="O214" s="115">
        <f t="shared" si="26"/>
        <v>0</v>
      </c>
      <c r="P214" s="116">
        <f t="shared" si="27"/>
        <v>0</v>
      </c>
    </row>
    <row r="215" spans="1:16" x14ac:dyDescent="0.2">
      <c r="A215" s="179">
        <v>7</v>
      </c>
      <c r="B215" s="183" t="s">
        <v>60</v>
      </c>
      <c r="C215" s="188" t="s">
        <v>96</v>
      </c>
      <c r="D215" s="183" t="s">
        <v>68</v>
      </c>
      <c r="E215" s="187">
        <v>1</v>
      </c>
      <c r="F215" s="113"/>
      <c r="G215" s="114"/>
      <c r="H215" s="115">
        <f t="shared" si="21"/>
        <v>0</v>
      </c>
      <c r="I215" s="114"/>
      <c r="J215" s="114"/>
      <c r="K215" s="116">
        <f t="shared" si="22"/>
        <v>0</v>
      </c>
      <c r="L215" s="117">
        <f t="shared" si="23"/>
        <v>0</v>
      </c>
      <c r="M215" s="115">
        <f t="shared" si="24"/>
        <v>0</v>
      </c>
      <c r="N215" s="115">
        <f t="shared" si="25"/>
        <v>0</v>
      </c>
      <c r="O215" s="115">
        <f t="shared" si="26"/>
        <v>0</v>
      </c>
      <c r="P215" s="116">
        <f t="shared" si="27"/>
        <v>0</v>
      </c>
    </row>
    <row r="216" spans="1:16" ht="22.5" x14ac:dyDescent="0.2">
      <c r="A216" s="186"/>
      <c r="B216" s="183"/>
      <c r="C216" s="170" t="s">
        <v>620</v>
      </c>
      <c r="D216" s="183"/>
      <c r="E216" s="187"/>
      <c r="F216" s="113"/>
      <c r="G216" s="114"/>
      <c r="H216" s="115">
        <f t="shared" si="21"/>
        <v>0</v>
      </c>
      <c r="I216" s="114"/>
      <c r="J216" s="114"/>
      <c r="K216" s="116">
        <f t="shared" si="22"/>
        <v>0</v>
      </c>
      <c r="L216" s="117">
        <f t="shared" si="23"/>
        <v>0</v>
      </c>
      <c r="M216" s="115">
        <f t="shared" si="24"/>
        <v>0</v>
      </c>
      <c r="N216" s="115">
        <f t="shared" si="25"/>
        <v>0</v>
      </c>
      <c r="O216" s="115">
        <f t="shared" si="26"/>
        <v>0</v>
      </c>
      <c r="P216" s="116">
        <f t="shared" si="27"/>
        <v>0</v>
      </c>
    </row>
    <row r="217" spans="1:16" ht="22.5" x14ac:dyDescent="0.2">
      <c r="A217" s="186">
        <v>1</v>
      </c>
      <c r="B217" s="183" t="s">
        <v>60</v>
      </c>
      <c r="C217" s="188" t="s">
        <v>411</v>
      </c>
      <c r="D217" s="183" t="s">
        <v>153</v>
      </c>
      <c r="E217" s="187">
        <v>11</v>
      </c>
      <c r="F217" s="113"/>
      <c r="G217" s="114"/>
      <c r="H217" s="115">
        <f t="shared" si="21"/>
        <v>0</v>
      </c>
      <c r="I217" s="114"/>
      <c r="J217" s="114"/>
      <c r="K217" s="116">
        <f t="shared" si="22"/>
        <v>0</v>
      </c>
      <c r="L217" s="117">
        <f t="shared" si="23"/>
        <v>0</v>
      </c>
      <c r="M217" s="115">
        <f t="shared" si="24"/>
        <v>0</v>
      </c>
      <c r="N217" s="115">
        <f t="shared" si="25"/>
        <v>0</v>
      </c>
      <c r="O217" s="115">
        <f t="shared" si="26"/>
        <v>0</v>
      </c>
      <c r="P217" s="116">
        <f t="shared" si="27"/>
        <v>0</v>
      </c>
    </row>
    <row r="218" spans="1:16" x14ac:dyDescent="0.2">
      <c r="A218" s="186"/>
      <c r="B218" s="183"/>
      <c r="C218" s="210" t="s">
        <v>611</v>
      </c>
      <c r="D218" s="183"/>
      <c r="E218" s="187"/>
      <c r="F218" s="113"/>
      <c r="G218" s="114"/>
      <c r="H218" s="115">
        <f t="shared" si="21"/>
        <v>0</v>
      </c>
      <c r="I218" s="114"/>
      <c r="J218" s="114"/>
      <c r="K218" s="116">
        <f t="shared" si="22"/>
        <v>0</v>
      </c>
      <c r="L218" s="117">
        <f t="shared" si="23"/>
        <v>0</v>
      </c>
      <c r="M218" s="115">
        <f t="shared" si="24"/>
        <v>0</v>
      </c>
      <c r="N218" s="115">
        <f t="shared" si="25"/>
        <v>0</v>
      </c>
      <c r="O218" s="115">
        <f t="shared" si="26"/>
        <v>0</v>
      </c>
      <c r="P218" s="116">
        <f t="shared" si="27"/>
        <v>0</v>
      </c>
    </row>
    <row r="219" spans="1:16" x14ac:dyDescent="0.2">
      <c r="A219" s="186">
        <v>1</v>
      </c>
      <c r="B219" s="183" t="s">
        <v>60</v>
      </c>
      <c r="C219" s="188" t="s">
        <v>159</v>
      </c>
      <c r="D219" s="183" t="s">
        <v>62</v>
      </c>
      <c r="E219" s="187">
        <v>547</v>
      </c>
      <c r="F219" s="113"/>
      <c r="G219" s="114"/>
      <c r="H219" s="115">
        <f t="shared" si="21"/>
        <v>0</v>
      </c>
      <c r="I219" s="114"/>
      <c r="J219" s="114"/>
      <c r="K219" s="116">
        <f t="shared" si="22"/>
        <v>0</v>
      </c>
      <c r="L219" s="117">
        <f t="shared" si="23"/>
        <v>0</v>
      </c>
      <c r="M219" s="115">
        <f t="shared" si="24"/>
        <v>0</v>
      </c>
      <c r="N219" s="115">
        <f t="shared" si="25"/>
        <v>0</v>
      </c>
      <c r="O219" s="115">
        <f t="shared" si="26"/>
        <v>0</v>
      </c>
      <c r="P219" s="116">
        <f t="shared" si="27"/>
        <v>0</v>
      </c>
    </row>
    <row r="220" spans="1:16" x14ac:dyDescent="0.2">
      <c r="A220" s="179">
        <v>2</v>
      </c>
      <c r="B220" s="183" t="s">
        <v>60</v>
      </c>
      <c r="C220" s="188" t="s">
        <v>160</v>
      </c>
      <c r="D220" s="183" t="s">
        <v>62</v>
      </c>
      <c r="E220" s="187">
        <v>204</v>
      </c>
      <c r="F220" s="113"/>
      <c r="G220" s="114"/>
      <c r="H220" s="115">
        <f t="shared" si="21"/>
        <v>0</v>
      </c>
      <c r="I220" s="114"/>
      <c r="J220" s="114"/>
      <c r="K220" s="116">
        <f t="shared" si="22"/>
        <v>0</v>
      </c>
      <c r="L220" s="117">
        <f t="shared" si="23"/>
        <v>0</v>
      </c>
      <c r="M220" s="115">
        <f t="shared" si="24"/>
        <v>0</v>
      </c>
      <c r="N220" s="115">
        <f t="shared" si="25"/>
        <v>0</v>
      </c>
      <c r="O220" s="115">
        <f t="shared" si="26"/>
        <v>0</v>
      </c>
      <c r="P220" s="116">
        <f t="shared" si="27"/>
        <v>0</v>
      </c>
    </row>
    <row r="221" spans="1:16" x14ac:dyDescent="0.2">
      <c r="A221" s="179">
        <v>3</v>
      </c>
      <c r="B221" s="183" t="s">
        <v>60</v>
      </c>
      <c r="C221" s="188" t="s">
        <v>161</v>
      </c>
      <c r="D221" s="183" t="s">
        <v>62</v>
      </c>
      <c r="E221" s="187">
        <v>547</v>
      </c>
      <c r="F221" s="113"/>
      <c r="G221" s="114"/>
      <c r="H221" s="115">
        <f t="shared" si="21"/>
        <v>0</v>
      </c>
      <c r="I221" s="114"/>
      <c r="J221" s="114"/>
      <c r="K221" s="116">
        <f t="shared" si="22"/>
        <v>0</v>
      </c>
      <c r="L221" s="117">
        <f t="shared" si="23"/>
        <v>0</v>
      </c>
      <c r="M221" s="115">
        <f t="shared" si="24"/>
        <v>0</v>
      </c>
      <c r="N221" s="115">
        <f t="shared" si="25"/>
        <v>0</v>
      </c>
      <c r="O221" s="115">
        <f t="shared" si="26"/>
        <v>0</v>
      </c>
      <c r="P221" s="116">
        <f t="shared" si="27"/>
        <v>0</v>
      </c>
    </row>
    <row r="222" spans="1:16" x14ac:dyDescent="0.2">
      <c r="A222" s="186">
        <v>4</v>
      </c>
      <c r="B222" s="183" t="s">
        <v>60</v>
      </c>
      <c r="C222" s="188" t="s">
        <v>608</v>
      </c>
      <c r="D222" s="183" t="s">
        <v>73</v>
      </c>
      <c r="E222" s="187">
        <v>195.3</v>
      </c>
      <c r="F222" s="113"/>
      <c r="G222" s="114"/>
      <c r="H222" s="115">
        <f t="shared" si="21"/>
        <v>0</v>
      </c>
      <c r="I222" s="114"/>
      <c r="J222" s="114"/>
      <c r="K222" s="116">
        <f t="shared" si="22"/>
        <v>0</v>
      </c>
      <c r="L222" s="117">
        <f t="shared" si="23"/>
        <v>0</v>
      </c>
      <c r="M222" s="115">
        <f t="shared" si="24"/>
        <v>0</v>
      </c>
      <c r="N222" s="115">
        <f t="shared" si="25"/>
        <v>0</v>
      </c>
      <c r="O222" s="115">
        <f t="shared" si="26"/>
        <v>0</v>
      </c>
      <c r="P222" s="116">
        <f t="shared" si="27"/>
        <v>0</v>
      </c>
    </row>
    <row r="223" spans="1:16" x14ac:dyDescent="0.2">
      <c r="A223" s="179">
        <v>5</v>
      </c>
      <c r="B223" s="183"/>
      <c r="C223" s="189" t="s">
        <v>270</v>
      </c>
      <c r="D223" s="183" t="s">
        <v>90</v>
      </c>
      <c r="E223" s="187">
        <v>23.44</v>
      </c>
      <c r="F223" s="113"/>
      <c r="G223" s="114"/>
      <c r="H223" s="115">
        <f t="shared" si="21"/>
        <v>0</v>
      </c>
      <c r="I223" s="114"/>
      <c r="J223" s="114"/>
      <c r="K223" s="116">
        <f t="shared" si="22"/>
        <v>0</v>
      </c>
      <c r="L223" s="117">
        <f t="shared" si="23"/>
        <v>0</v>
      </c>
      <c r="M223" s="115">
        <f t="shared" si="24"/>
        <v>0</v>
      </c>
      <c r="N223" s="115">
        <f t="shared" si="25"/>
        <v>0</v>
      </c>
      <c r="O223" s="115">
        <f t="shared" si="26"/>
        <v>0</v>
      </c>
      <c r="P223" s="116">
        <f t="shared" si="27"/>
        <v>0</v>
      </c>
    </row>
    <row r="224" spans="1:16" x14ac:dyDescent="0.2">
      <c r="A224" s="179">
        <v>6</v>
      </c>
      <c r="B224" s="183"/>
      <c r="C224" s="189" t="s">
        <v>265</v>
      </c>
      <c r="D224" s="183" t="s">
        <v>92</v>
      </c>
      <c r="E224" s="209">
        <v>976.5</v>
      </c>
      <c r="F224" s="113"/>
      <c r="G224" s="114"/>
      <c r="H224" s="115">
        <f t="shared" si="21"/>
        <v>0</v>
      </c>
      <c r="I224" s="114"/>
      <c r="J224" s="114"/>
      <c r="K224" s="116">
        <f t="shared" si="22"/>
        <v>0</v>
      </c>
      <c r="L224" s="117">
        <f t="shared" si="23"/>
        <v>0</v>
      </c>
      <c r="M224" s="115">
        <f t="shared" si="24"/>
        <v>0</v>
      </c>
      <c r="N224" s="115">
        <f t="shared" si="25"/>
        <v>0</v>
      </c>
      <c r="O224" s="115">
        <f t="shared" si="26"/>
        <v>0</v>
      </c>
      <c r="P224" s="116">
        <f t="shared" si="27"/>
        <v>0</v>
      </c>
    </row>
    <row r="225" spans="1:16" ht="22.5" x14ac:dyDescent="0.2">
      <c r="A225" s="186">
        <v>7</v>
      </c>
      <c r="B225" s="183"/>
      <c r="C225" s="189" t="s">
        <v>609</v>
      </c>
      <c r="D225" s="183" t="s">
        <v>73</v>
      </c>
      <c r="E225" s="187">
        <v>205.07</v>
      </c>
      <c r="F225" s="113"/>
      <c r="G225" s="114"/>
      <c r="H225" s="115">
        <f t="shared" si="21"/>
        <v>0</v>
      </c>
      <c r="I225" s="114"/>
      <c r="J225" s="114"/>
      <c r="K225" s="116">
        <f t="shared" si="22"/>
        <v>0</v>
      </c>
      <c r="L225" s="117">
        <f t="shared" si="23"/>
        <v>0</v>
      </c>
      <c r="M225" s="115">
        <f t="shared" si="24"/>
        <v>0</v>
      </c>
      <c r="N225" s="115">
        <f t="shared" si="25"/>
        <v>0</v>
      </c>
      <c r="O225" s="115">
        <f t="shared" si="26"/>
        <v>0</v>
      </c>
      <c r="P225" s="116">
        <f t="shared" si="27"/>
        <v>0</v>
      </c>
    </row>
    <row r="226" spans="1:16" x14ac:dyDescent="0.2">
      <c r="A226" s="179">
        <v>8</v>
      </c>
      <c r="B226" s="183" t="s">
        <v>60</v>
      </c>
      <c r="C226" s="188" t="s">
        <v>103</v>
      </c>
      <c r="D226" s="183" t="s">
        <v>73</v>
      </c>
      <c r="E226" s="187">
        <v>187.8</v>
      </c>
      <c r="F226" s="113"/>
      <c r="G226" s="114"/>
      <c r="H226" s="115">
        <f t="shared" si="21"/>
        <v>0</v>
      </c>
      <c r="I226" s="114"/>
      <c r="J226" s="114"/>
      <c r="K226" s="116">
        <f t="shared" si="22"/>
        <v>0</v>
      </c>
      <c r="L226" s="117">
        <f t="shared" si="23"/>
        <v>0</v>
      </c>
      <c r="M226" s="115">
        <f t="shared" si="24"/>
        <v>0</v>
      </c>
      <c r="N226" s="115">
        <f t="shared" si="25"/>
        <v>0</v>
      </c>
      <c r="O226" s="115">
        <f t="shared" si="26"/>
        <v>0</v>
      </c>
      <c r="P226" s="116">
        <f t="shared" si="27"/>
        <v>0</v>
      </c>
    </row>
    <row r="227" spans="1:16" x14ac:dyDescent="0.2">
      <c r="A227" s="179">
        <v>9</v>
      </c>
      <c r="B227" s="183"/>
      <c r="C227" s="189" t="s">
        <v>270</v>
      </c>
      <c r="D227" s="183" t="s">
        <v>90</v>
      </c>
      <c r="E227" s="187">
        <v>22.54</v>
      </c>
      <c r="F227" s="113"/>
      <c r="G227" s="114"/>
      <c r="H227" s="115">
        <f t="shared" si="21"/>
        <v>0</v>
      </c>
      <c r="I227" s="114"/>
      <c r="J227" s="114"/>
      <c r="K227" s="116">
        <f t="shared" si="22"/>
        <v>0</v>
      </c>
      <c r="L227" s="117">
        <f t="shared" si="23"/>
        <v>0</v>
      </c>
      <c r="M227" s="115">
        <f t="shared" si="24"/>
        <v>0</v>
      </c>
      <c r="N227" s="115">
        <f t="shared" si="25"/>
        <v>0</v>
      </c>
      <c r="O227" s="115">
        <f t="shared" si="26"/>
        <v>0</v>
      </c>
      <c r="P227" s="116">
        <f t="shared" si="27"/>
        <v>0</v>
      </c>
    </row>
    <row r="228" spans="1:16" x14ac:dyDescent="0.2">
      <c r="A228" s="186">
        <v>10</v>
      </c>
      <c r="B228" s="183"/>
      <c r="C228" s="189" t="s">
        <v>268</v>
      </c>
      <c r="D228" s="183" t="s">
        <v>92</v>
      </c>
      <c r="E228" s="209">
        <v>845.1</v>
      </c>
      <c r="F228" s="113"/>
      <c r="G228" s="114"/>
      <c r="H228" s="115">
        <f t="shared" si="21"/>
        <v>0</v>
      </c>
      <c r="I228" s="114"/>
      <c r="J228" s="114"/>
      <c r="K228" s="116">
        <f t="shared" si="22"/>
        <v>0</v>
      </c>
      <c r="L228" s="117">
        <f t="shared" si="23"/>
        <v>0</v>
      </c>
      <c r="M228" s="115">
        <f t="shared" si="24"/>
        <v>0</v>
      </c>
      <c r="N228" s="115">
        <f t="shared" si="25"/>
        <v>0</v>
      </c>
      <c r="O228" s="115">
        <f t="shared" si="26"/>
        <v>0</v>
      </c>
      <c r="P228" s="116">
        <f t="shared" si="27"/>
        <v>0</v>
      </c>
    </row>
    <row r="229" spans="1:16" x14ac:dyDescent="0.2">
      <c r="A229" s="179">
        <v>11</v>
      </c>
      <c r="B229" s="183"/>
      <c r="C229" s="189" t="s">
        <v>94</v>
      </c>
      <c r="D229" s="183" t="s">
        <v>73</v>
      </c>
      <c r="E229" s="187">
        <v>225.36</v>
      </c>
      <c r="F229" s="113"/>
      <c r="G229" s="114"/>
      <c r="H229" s="115">
        <f t="shared" si="21"/>
        <v>0</v>
      </c>
      <c r="I229" s="114"/>
      <c r="J229" s="114"/>
      <c r="K229" s="116">
        <f t="shared" si="22"/>
        <v>0</v>
      </c>
      <c r="L229" s="117">
        <f t="shared" si="23"/>
        <v>0</v>
      </c>
      <c r="M229" s="115">
        <f t="shared" si="24"/>
        <v>0</v>
      </c>
      <c r="N229" s="115">
        <f t="shared" si="25"/>
        <v>0</v>
      </c>
      <c r="O229" s="115">
        <f t="shared" si="26"/>
        <v>0</v>
      </c>
      <c r="P229" s="116">
        <f t="shared" si="27"/>
        <v>0</v>
      </c>
    </row>
    <row r="230" spans="1:16" x14ac:dyDescent="0.2">
      <c r="A230" s="179">
        <v>12</v>
      </c>
      <c r="B230" s="183" t="s">
        <v>60</v>
      </c>
      <c r="C230" s="188" t="s">
        <v>106</v>
      </c>
      <c r="D230" s="183" t="s">
        <v>73</v>
      </c>
      <c r="E230" s="187">
        <v>136.80000000000001</v>
      </c>
      <c r="F230" s="113"/>
      <c r="G230" s="114"/>
      <c r="H230" s="115">
        <f t="shared" si="21"/>
        <v>0</v>
      </c>
      <c r="I230" s="114"/>
      <c r="J230" s="114"/>
      <c r="K230" s="116">
        <f t="shared" si="22"/>
        <v>0</v>
      </c>
      <c r="L230" s="117">
        <f t="shared" si="23"/>
        <v>0</v>
      </c>
      <c r="M230" s="115">
        <f t="shared" si="24"/>
        <v>0</v>
      </c>
      <c r="N230" s="115">
        <f t="shared" si="25"/>
        <v>0</v>
      </c>
      <c r="O230" s="115">
        <f t="shared" si="26"/>
        <v>0</v>
      </c>
      <c r="P230" s="116">
        <f t="shared" si="27"/>
        <v>0</v>
      </c>
    </row>
    <row r="231" spans="1:16" x14ac:dyDescent="0.2">
      <c r="A231" s="186">
        <v>13</v>
      </c>
      <c r="B231" s="183"/>
      <c r="C231" s="189" t="s">
        <v>355</v>
      </c>
      <c r="D231" s="183" t="s">
        <v>90</v>
      </c>
      <c r="E231" s="187">
        <v>20.52</v>
      </c>
      <c r="F231" s="113"/>
      <c r="G231" s="114"/>
      <c r="H231" s="115">
        <f t="shared" si="21"/>
        <v>0</v>
      </c>
      <c r="I231" s="114"/>
      <c r="J231" s="114"/>
      <c r="K231" s="116">
        <f t="shared" si="22"/>
        <v>0</v>
      </c>
      <c r="L231" s="117">
        <f t="shared" si="23"/>
        <v>0</v>
      </c>
      <c r="M231" s="115">
        <f t="shared" si="24"/>
        <v>0</v>
      </c>
      <c r="N231" s="115">
        <f t="shared" si="25"/>
        <v>0</v>
      </c>
      <c r="O231" s="115">
        <f t="shared" si="26"/>
        <v>0</v>
      </c>
      <c r="P231" s="116">
        <f t="shared" si="27"/>
        <v>0</v>
      </c>
    </row>
    <row r="232" spans="1:16" ht="22.5" x14ac:dyDescent="0.2">
      <c r="A232" s="179">
        <v>14</v>
      </c>
      <c r="B232" s="183"/>
      <c r="C232" s="189" t="s">
        <v>356</v>
      </c>
      <c r="D232" s="183" t="s">
        <v>92</v>
      </c>
      <c r="E232" s="187">
        <v>478.8</v>
      </c>
      <c r="F232" s="113"/>
      <c r="G232" s="114"/>
      <c r="H232" s="115">
        <f t="shared" si="21"/>
        <v>0</v>
      </c>
      <c r="I232" s="114"/>
      <c r="J232" s="114"/>
      <c r="K232" s="116">
        <f t="shared" si="22"/>
        <v>0</v>
      </c>
      <c r="L232" s="117">
        <f t="shared" si="23"/>
        <v>0</v>
      </c>
      <c r="M232" s="115">
        <f t="shared" si="24"/>
        <v>0</v>
      </c>
      <c r="N232" s="115">
        <f t="shared" si="25"/>
        <v>0</v>
      </c>
      <c r="O232" s="115">
        <f t="shared" si="26"/>
        <v>0</v>
      </c>
      <c r="P232" s="116">
        <f t="shared" si="27"/>
        <v>0</v>
      </c>
    </row>
    <row r="233" spans="1:16" x14ac:dyDescent="0.2">
      <c r="A233" s="179">
        <v>15</v>
      </c>
      <c r="B233" s="183" t="s">
        <v>60</v>
      </c>
      <c r="C233" s="188" t="s">
        <v>96</v>
      </c>
      <c r="D233" s="183" t="s">
        <v>68</v>
      </c>
      <c r="E233" s="187">
        <v>1</v>
      </c>
      <c r="F233" s="113"/>
      <c r="G233" s="114"/>
      <c r="H233" s="115">
        <f t="shared" si="21"/>
        <v>0</v>
      </c>
      <c r="I233" s="114"/>
      <c r="J233" s="114"/>
      <c r="K233" s="116">
        <f t="shared" si="22"/>
        <v>0</v>
      </c>
      <c r="L233" s="117">
        <f t="shared" si="23"/>
        <v>0</v>
      </c>
      <c r="M233" s="115">
        <f t="shared" si="24"/>
        <v>0</v>
      </c>
      <c r="N233" s="115">
        <f t="shared" si="25"/>
        <v>0</v>
      </c>
      <c r="O233" s="115">
        <f t="shared" si="26"/>
        <v>0</v>
      </c>
      <c r="P233" s="116">
        <f t="shared" si="27"/>
        <v>0</v>
      </c>
    </row>
    <row r="234" spans="1:16" x14ac:dyDescent="0.2">
      <c r="A234" s="179"/>
      <c r="B234" s="183"/>
      <c r="C234" s="210" t="s">
        <v>612</v>
      </c>
      <c r="D234" s="183"/>
      <c r="E234" s="187"/>
      <c r="F234" s="113"/>
      <c r="G234" s="114"/>
      <c r="H234" s="115">
        <f t="shared" si="21"/>
        <v>0</v>
      </c>
      <c r="I234" s="114"/>
      <c r="J234" s="114"/>
      <c r="K234" s="116">
        <f t="shared" si="22"/>
        <v>0</v>
      </c>
      <c r="L234" s="117">
        <f t="shared" si="23"/>
        <v>0</v>
      </c>
      <c r="M234" s="115">
        <f t="shared" si="24"/>
        <v>0</v>
      </c>
      <c r="N234" s="115">
        <f t="shared" si="25"/>
        <v>0</v>
      </c>
      <c r="O234" s="115">
        <f t="shared" si="26"/>
        <v>0</v>
      </c>
      <c r="P234" s="116">
        <f t="shared" si="27"/>
        <v>0</v>
      </c>
    </row>
    <row r="235" spans="1:16" x14ac:dyDescent="0.2">
      <c r="A235" s="186">
        <v>1</v>
      </c>
      <c r="B235" s="183" t="s">
        <v>60</v>
      </c>
      <c r="C235" s="188" t="s">
        <v>618</v>
      </c>
      <c r="D235" s="183" t="s">
        <v>73</v>
      </c>
      <c r="E235" s="187">
        <v>52</v>
      </c>
      <c r="F235" s="113"/>
      <c r="G235" s="114"/>
      <c r="H235" s="115">
        <f t="shared" si="21"/>
        <v>0</v>
      </c>
      <c r="I235" s="114"/>
      <c r="J235" s="114"/>
      <c r="K235" s="116">
        <f t="shared" si="22"/>
        <v>0</v>
      </c>
      <c r="L235" s="117">
        <f t="shared" si="23"/>
        <v>0</v>
      </c>
      <c r="M235" s="115">
        <f t="shared" si="24"/>
        <v>0</v>
      </c>
      <c r="N235" s="115">
        <f t="shared" si="25"/>
        <v>0</v>
      </c>
      <c r="O235" s="115">
        <f t="shared" si="26"/>
        <v>0</v>
      </c>
      <c r="P235" s="116">
        <f t="shared" si="27"/>
        <v>0</v>
      </c>
    </row>
    <row r="236" spans="1:16" x14ac:dyDescent="0.2">
      <c r="A236" s="179">
        <v>2</v>
      </c>
      <c r="B236" s="183" t="s">
        <v>60</v>
      </c>
      <c r="C236" s="188" t="s">
        <v>613</v>
      </c>
      <c r="D236" s="183" t="s">
        <v>62</v>
      </c>
      <c r="E236" s="187">
        <v>129.9</v>
      </c>
      <c r="F236" s="113"/>
      <c r="G236" s="114"/>
      <c r="H236" s="115">
        <f t="shared" si="21"/>
        <v>0</v>
      </c>
      <c r="I236" s="114"/>
      <c r="J236" s="114"/>
      <c r="K236" s="116">
        <f t="shared" si="22"/>
        <v>0</v>
      </c>
      <c r="L236" s="117">
        <f t="shared" si="23"/>
        <v>0</v>
      </c>
      <c r="M236" s="115">
        <f t="shared" si="24"/>
        <v>0</v>
      </c>
      <c r="N236" s="115">
        <f t="shared" si="25"/>
        <v>0</v>
      </c>
      <c r="O236" s="115">
        <f t="shared" si="26"/>
        <v>0</v>
      </c>
      <c r="P236" s="116">
        <f t="shared" si="27"/>
        <v>0</v>
      </c>
    </row>
    <row r="237" spans="1:16" x14ac:dyDescent="0.2">
      <c r="A237" s="179">
        <v>3</v>
      </c>
      <c r="B237" s="183" t="s">
        <v>60</v>
      </c>
      <c r="C237" s="188" t="s">
        <v>614</v>
      </c>
      <c r="D237" s="183" t="s">
        <v>73</v>
      </c>
      <c r="E237" s="187">
        <v>52</v>
      </c>
      <c r="F237" s="113"/>
      <c r="G237" s="114"/>
      <c r="H237" s="115">
        <f t="shared" si="21"/>
        <v>0</v>
      </c>
      <c r="I237" s="114"/>
      <c r="J237" s="114"/>
      <c r="K237" s="116">
        <f t="shared" si="22"/>
        <v>0</v>
      </c>
      <c r="L237" s="117">
        <f t="shared" si="23"/>
        <v>0</v>
      </c>
      <c r="M237" s="115">
        <f t="shared" si="24"/>
        <v>0</v>
      </c>
      <c r="N237" s="115">
        <f t="shared" si="25"/>
        <v>0</v>
      </c>
      <c r="O237" s="115">
        <f t="shared" si="26"/>
        <v>0</v>
      </c>
      <c r="P237" s="116">
        <f t="shared" si="27"/>
        <v>0</v>
      </c>
    </row>
    <row r="238" spans="1:16" x14ac:dyDescent="0.2">
      <c r="A238" s="186">
        <v>4</v>
      </c>
      <c r="B238" s="183" t="s">
        <v>60</v>
      </c>
      <c r="C238" s="188" t="s">
        <v>615</v>
      </c>
      <c r="D238" s="183" t="s">
        <v>73</v>
      </c>
      <c r="E238" s="187">
        <v>52</v>
      </c>
      <c r="F238" s="113"/>
      <c r="G238" s="114"/>
      <c r="H238" s="115">
        <f t="shared" si="21"/>
        <v>0</v>
      </c>
      <c r="I238" s="114"/>
      <c r="J238" s="114"/>
      <c r="K238" s="116">
        <f t="shared" si="22"/>
        <v>0</v>
      </c>
      <c r="L238" s="117">
        <f t="shared" si="23"/>
        <v>0</v>
      </c>
      <c r="M238" s="115">
        <f t="shared" si="24"/>
        <v>0</v>
      </c>
      <c r="N238" s="115">
        <f t="shared" si="25"/>
        <v>0</v>
      </c>
      <c r="O238" s="115">
        <f t="shared" si="26"/>
        <v>0</v>
      </c>
      <c r="P238" s="116">
        <f t="shared" si="27"/>
        <v>0</v>
      </c>
    </row>
    <row r="239" spans="1:16" x14ac:dyDescent="0.2">
      <c r="A239" s="186">
        <v>5</v>
      </c>
      <c r="B239" s="183"/>
      <c r="C239" s="189" t="s">
        <v>616</v>
      </c>
      <c r="D239" s="183" t="s">
        <v>90</v>
      </c>
      <c r="E239" s="187">
        <v>8.84</v>
      </c>
      <c r="F239" s="113"/>
      <c r="G239" s="114"/>
      <c r="H239" s="115">
        <f t="shared" si="21"/>
        <v>0</v>
      </c>
      <c r="I239" s="114"/>
      <c r="J239" s="114"/>
      <c r="K239" s="116">
        <f t="shared" si="22"/>
        <v>0</v>
      </c>
      <c r="L239" s="117">
        <f t="shared" si="23"/>
        <v>0</v>
      </c>
      <c r="M239" s="115">
        <f t="shared" si="24"/>
        <v>0</v>
      </c>
      <c r="N239" s="115">
        <f t="shared" si="25"/>
        <v>0</v>
      </c>
      <c r="O239" s="115">
        <f t="shared" si="26"/>
        <v>0</v>
      </c>
      <c r="P239" s="116">
        <f t="shared" si="27"/>
        <v>0</v>
      </c>
    </row>
    <row r="240" spans="1:16" x14ac:dyDescent="0.2">
      <c r="A240" s="179">
        <v>6</v>
      </c>
      <c r="B240" s="183"/>
      <c r="C240" s="189" t="s">
        <v>617</v>
      </c>
      <c r="D240" s="183" t="s">
        <v>90</v>
      </c>
      <c r="E240" s="209">
        <v>13.1</v>
      </c>
      <c r="F240" s="113"/>
      <c r="G240" s="114"/>
      <c r="H240" s="115">
        <f t="shared" si="21"/>
        <v>0</v>
      </c>
      <c r="I240" s="114"/>
      <c r="J240" s="114"/>
      <c r="K240" s="116">
        <f t="shared" si="22"/>
        <v>0</v>
      </c>
      <c r="L240" s="117">
        <f t="shared" si="23"/>
        <v>0</v>
      </c>
      <c r="M240" s="115">
        <f t="shared" si="24"/>
        <v>0</v>
      </c>
      <c r="N240" s="115">
        <f t="shared" si="25"/>
        <v>0</v>
      </c>
      <c r="O240" s="115">
        <f t="shared" si="26"/>
        <v>0</v>
      </c>
      <c r="P240" s="116">
        <f t="shared" si="27"/>
        <v>0</v>
      </c>
    </row>
    <row r="241" spans="1:17" x14ac:dyDescent="0.2">
      <c r="A241" s="179">
        <v>7</v>
      </c>
      <c r="B241" s="183" t="s">
        <v>60</v>
      </c>
      <c r="C241" s="188" t="s">
        <v>96</v>
      </c>
      <c r="D241" s="183" t="s">
        <v>68</v>
      </c>
      <c r="E241" s="187">
        <v>1</v>
      </c>
      <c r="F241" s="113"/>
      <c r="G241" s="114"/>
      <c r="H241" s="115">
        <f t="shared" si="21"/>
        <v>0</v>
      </c>
      <c r="I241" s="114"/>
      <c r="J241" s="114"/>
      <c r="K241" s="116">
        <f t="shared" si="22"/>
        <v>0</v>
      </c>
      <c r="L241" s="117">
        <f t="shared" si="23"/>
        <v>0</v>
      </c>
      <c r="M241" s="115">
        <f t="shared" si="24"/>
        <v>0</v>
      </c>
      <c r="N241" s="115">
        <f t="shared" si="25"/>
        <v>0</v>
      </c>
      <c r="O241" s="115">
        <f t="shared" si="26"/>
        <v>0</v>
      </c>
      <c r="P241" s="116">
        <f t="shared" si="27"/>
        <v>0</v>
      </c>
    </row>
    <row r="242" spans="1:17" ht="22.5" x14ac:dyDescent="0.2">
      <c r="A242" s="186"/>
      <c r="B242" s="183"/>
      <c r="C242" s="170" t="s">
        <v>621</v>
      </c>
      <c r="D242" s="183"/>
      <c r="E242" s="187"/>
      <c r="F242" s="113"/>
      <c r="G242" s="114"/>
      <c r="H242" s="115">
        <f t="shared" si="21"/>
        <v>0</v>
      </c>
      <c r="I242" s="114"/>
      <c r="J242" s="114"/>
      <c r="K242" s="116">
        <f t="shared" si="22"/>
        <v>0</v>
      </c>
      <c r="L242" s="117">
        <f t="shared" si="23"/>
        <v>0</v>
      </c>
      <c r="M242" s="115">
        <f t="shared" si="24"/>
        <v>0</v>
      </c>
      <c r="N242" s="115">
        <f t="shared" si="25"/>
        <v>0</v>
      </c>
      <c r="O242" s="115">
        <f t="shared" si="26"/>
        <v>0</v>
      </c>
      <c r="P242" s="116">
        <f t="shared" si="27"/>
        <v>0</v>
      </c>
    </row>
    <row r="243" spans="1:17" ht="22.5" x14ac:dyDescent="0.2">
      <c r="A243" s="186">
        <v>1</v>
      </c>
      <c r="B243" s="183" t="s">
        <v>60</v>
      </c>
      <c r="C243" s="188" t="s">
        <v>411</v>
      </c>
      <c r="D243" s="183" t="s">
        <v>153</v>
      </c>
      <c r="E243" s="187">
        <v>2</v>
      </c>
      <c r="F243" s="113"/>
      <c r="G243" s="114"/>
      <c r="H243" s="115">
        <f t="shared" si="21"/>
        <v>0</v>
      </c>
      <c r="I243" s="114"/>
      <c r="J243" s="114"/>
      <c r="K243" s="116">
        <f t="shared" si="22"/>
        <v>0</v>
      </c>
      <c r="L243" s="117">
        <f t="shared" si="23"/>
        <v>0</v>
      </c>
      <c r="M243" s="115">
        <f t="shared" si="24"/>
        <v>0</v>
      </c>
      <c r="N243" s="115">
        <f t="shared" si="25"/>
        <v>0</v>
      </c>
      <c r="O243" s="115">
        <f t="shared" si="26"/>
        <v>0</v>
      </c>
      <c r="P243" s="116">
        <f t="shared" si="27"/>
        <v>0</v>
      </c>
    </row>
    <row r="244" spans="1:17" x14ac:dyDescent="0.2">
      <c r="A244" s="186"/>
      <c r="B244" s="183"/>
      <c r="C244" s="210" t="s">
        <v>611</v>
      </c>
      <c r="D244" s="183"/>
      <c r="E244" s="187"/>
      <c r="F244" s="113"/>
      <c r="G244" s="114"/>
      <c r="H244" s="115">
        <f t="shared" si="21"/>
        <v>0</v>
      </c>
      <c r="I244" s="114"/>
      <c r="J244" s="114"/>
      <c r="K244" s="116">
        <f t="shared" si="22"/>
        <v>0</v>
      </c>
      <c r="L244" s="117">
        <f t="shared" si="23"/>
        <v>0</v>
      </c>
      <c r="M244" s="115">
        <f t="shared" si="24"/>
        <v>0</v>
      </c>
      <c r="N244" s="115">
        <f t="shared" si="25"/>
        <v>0</v>
      </c>
      <c r="O244" s="115">
        <f t="shared" si="26"/>
        <v>0</v>
      </c>
      <c r="P244" s="116">
        <f t="shared" si="27"/>
        <v>0</v>
      </c>
    </row>
    <row r="245" spans="1:17" x14ac:dyDescent="0.2">
      <c r="A245" s="186">
        <v>1</v>
      </c>
      <c r="B245" s="183" t="s">
        <v>60</v>
      </c>
      <c r="C245" s="188" t="s">
        <v>159</v>
      </c>
      <c r="D245" s="183" t="s">
        <v>62</v>
      </c>
      <c r="E245" s="187">
        <v>37.4</v>
      </c>
      <c r="F245" s="113"/>
      <c r="G245" s="114"/>
      <c r="H245" s="115">
        <f t="shared" si="21"/>
        <v>0</v>
      </c>
      <c r="I245" s="114"/>
      <c r="J245" s="114"/>
      <c r="K245" s="116">
        <f t="shared" si="22"/>
        <v>0</v>
      </c>
      <c r="L245" s="117">
        <f t="shared" si="23"/>
        <v>0</v>
      </c>
      <c r="M245" s="115">
        <f t="shared" si="24"/>
        <v>0</v>
      </c>
      <c r="N245" s="115">
        <f t="shared" si="25"/>
        <v>0</v>
      </c>
      <c r="O245" s="115">
        <f t="shared" si="26"/>
        <v>0</v>
      </c>
      <c r="P245" s="116">
        <f t="shared" si="27"/>
        <v>0</v>
      </c>
      <c r="Q245" s="320"/>
    </row>
    <row r="246" spans="1:17" x14ac:dyDescent="0.2">
      <c r="A246" s="179">
        <v>2</v>
      </c>
      <c r="B246" s="183" t="s">
        <v>60</v>
      </c>
      <c r="C246" s="188" t="s">
        <v>160</v>
      </c>
      <c r="D246" s="183" t="s">
        <v>62</v>
      </c>
      <c r="E246" s="187">
        <v>10.7</v>
      </c>
      <c r="F246" s="113"/>
      <c r="G246" s="114"/>
      <c r="H246" s="115">
        <f t="shared" si="21"/>
        <v>0</v>
      </c>
      <c r="I246" s="114"/>
      <c r="J246" s="114"/>
      <c r="K246" s="116">
        <f t="shared" si="22"/>
        <v>0</v>
      </c>
      <c r="L246" s="117">
        <f t="shared" si="23"/>
        <v>0</v>
      </c>
      <c r="M246" s="115">
        <f t="shared" si="24"/>
        <v>0</v>
      </c>
      <c r="N246" s="115">
        <f t="shared" si="25"/>
        <v>0</v>
      </c>
      <c r="O246" s="115">
        <f t="shared" si="26"/>
        <v>0</v>
      </c>
      <c r="P246" s="116">
        <f t="shared" si="27"/>
        <v>0</v>
      </c>
      <c r="Q246" s="321"/>
    </row>
    <row r="247" spans="1:17" x14ac:dyDescent="0.2">
      <c r="A247" s="179">
        <v>3</v>
      </c>
      <c r="B247" s="183" t="s">
        <v>60</v>
      </c>
      <c r="C247" s="188" t="s">
        <v>161</v>
      </c>
      <c r="D247" s="183" t="s">
        <v>62</v>
      </c>
      <c r="E247" s="187">
        <v>37.4</v>
      </c>
      <c r="F247" s="113"/>
      <c r="G247" s="114"/>
      <c r="H247" s="115">
        <f t="shared" si="21"/>
        <v>0</v>
      </c>
      <c r="I247" s="114"/>
      <c r="J247" s="114"/>
      <c r="K247" s="116">
        <f t="shared" si="22"/>
        <v>0</v>
      </c>
      <c r="L247" s="117">
        <f t="shared" si="23"/>
        <v>0</v>
      </c>
      <c r="M247" s="115">
        <f t="shared" si="24"/>
        <v>0</v>
      </c>
      <c r="N247" s="115">
        <f t="shared" si="25"/>
        <v>0</v>
      </c>
      <c r="O247" s="115">
        <f t="shared" si="26"/>
        <v>0</v>
      </c>
      <c r="P247" s="116">
        <f t="shared" si="27"/>
        <v>0</v>
      </c>
      <c r="Q247" s="321"/>
    </row>
    <row r="248" spans="1:17" x14ac:dyDescent="0.2">
      <c r="A248" s="186">
        <v>4</v>
      </c>
      <c r="B248" s="183" t="s">
        <v>60</v>
      </c>
      <c r="C248" s="188" t="s">
        <v>608</v>
      </c>
      <c r="D248" s="183" t="s">
        <v>73</v>
      </c>
      <c r="E248" s="187">
        <v>13</v>
      </c>
      <c r="F248" s="113"/>
      <c r="G248" s="114"/>
      <c r="H248" s="115">
        <f t="shared" si="21"/>
        <v>0</v>
      </c>
      <c r="I248" s="114"/>
      <c r="J248" s="114"/>
      <c r="K248" s="116">
        <f t="shared" si="22"/>
        <v>0</v>
      </c>
      <c r="L248" s="117">
        <f t="shared" si="23"/>
        <v>0</v>
      </c>
      <c r="M248" s="115">
        <f t="shared" si="24"/>
        <v>0</v>
      </c>
      <c r="N248" s="115">
        <f t="shared" si="25"/>
        <v>0</v>
      </c>
      <c r="O248" s="115">
        <f t="shared" si="26"/>
        <v>0</v>
      </c>
      <c r="P248" s="116">
        <f t="shared" si="27"/>
        <v>0</v>
      </c>
      <c r="Q248" s="321"/>
    </row>
    <row r="249" spans="1:17" x14ac:dyDescent="0.2">
      <c r="A249" s="179">
        <v>5</v>
      </c>
      <c r="B249" s="183"/>
      <c r="C249" s="189" t="s">
        <v>270</v>
      </c>
      <c r="D249" s="183" t="s">
        <v>90</v>
      </c>
      <c r="E249" s="187">
        <v>1.56</v>
      </c>
      <c r="F249" s="113"/>
      <c r="G249" s="114"/>
      <c r="H249" s="115">
        <f t="shared" si="21"/>
        <v>0</v>
      </c>
      <c r="I249" s="114"/>
      <c r="J249" s="114"/>
      <c r="K249" s="116">
        <f t="shared" si="22"/>
        <v>0</v>
      </c>
      <c r="L249" s="117">
        <f t="shared" si="23"/>
        <v>0</v>
      </c>
      <c r="M249" s="115">
        <f t="shared" si="24"/>
        <v>0</v>
      </c>
      <c r="N249" s="115">
        <f t="shared" si="25"/>
        <v>0</v>
      </c>
      <c r="O249" s="115">
        <f t="shared" si="26"/>
        <v>0</v>
      </c>
      <c r="P249" s="116">
        <f t="shared" si="27"/>
        <v>0</v>
      </c>
      <c r="Q249" s="321"/>
    </row>
    <row r="250" spans="1:17" x14ac:dyDescent="0.2">
      <c r="A250" s="179">
        <v>6</v>
      </c>
      <c r="B250" s="183"/>
      <c r="C250" s="189" t="s">
        <v>265</v>
      </c>
      <c r="D250" s="183" t="s">
        <v>92</v>
      </c>
      <c r="E250" s="209">
        <v>65</v>
      </c>
      <c r="F250" s="113"/>
      <c r="G250" s="114"/>
      <c r="H250" s="115">
        <f t="shared" si="21"/>
        <v>0</v>
      </c>
      <c r="I250" s="114"/>
      <c r="J250" s="114"/>
      <c r="K250" s="116">
        <f t="shared" si="22"/>
        <v>0</v>
      </c>
      <c r="L250" s="117">
        <f t="shared" si="23"/>
        <v>0</v>
      </c>
      <c r="M250" s="115">
        <f t="shared" si="24"/>
        <v>0</v>
      </c>
      <c r="N250" s="115">
        <f t="shared" si="25"/>
        <v>0</v>
      </c>
      <c r="O250" s="115">
        <f t="shared" si="26"/>
        <v>0</v>
      </c>
      <c r="P250" s="116">
        <f t="shared" si="27"/>
        <v>0</v>
      </c>
      <c r="Q250" s="321"/>
    </row>
    <row r="251" spans="1:17" ht="22.5" x14ac:dyDescent="0.2">
      <c r="A251" s="186">
        <v>7</v>
      </c>
      <c r="B251" s="183"/>
      <c r="C251" s="189" t="s">
        <v>609</v>
      </c>
      <c r="D251" s="183" t="s">
        <v>73</v>
      </c>
      <c r="E251" s="187">
        <v>13.65</v>
      </c>
      <c r="F251" s="113"/>
      <c r="G251" s="114"/>
      <c r="H251" s="115">
        <f t="shared" si="21"/>
        <v>0</v>
      </c>
      <c r="I251" s="114"/>
      <c r="J251" s="114"/>
      <c r="K251" s="116">
        <f t="shared" si="22"/>
        <v>0</v>
      </c>
      <c r="L251" s="117">
        <f t="shared" si="23"/>
        <v>0</v>
      </c>
      <c r="M251" s="115">
        <f t="shared" si="24"/>
        <v>0</v>
      </c>
      <c r="N251" s="115">
        <f t="shared" si="25"/>
        <v>0</v>
      </c>
      <c r="O251" s="115">
        <f t="shared" si="26"/>
        <v>0</v>
      </c>
      <c r="P251" s="116">
        <f t="shared" si="27"/>
        <v>0</v>
      </c>
      <c r="Q251" s="321"/>
    </row>
    <row r="252" spans="1:17" x14ac:dyDescent="0.2">
      <c r="A252" s="179">
        <v>8</v>
      </c>
      <c r="B252" s="183" t="s">
        <v>60</v>
      </c>
      <c r="C252" s="188" t="s">
        <v>103</v>
      </c>
      <c r="D252" s="183" t="s">
        <v>73</v>
      </c>
      <c r="E252" s="187">
        <v>12.5</v>
      </c>
      <c r="F252" s="113"/>
      <c r="G252" s="114"/>
      <c r="H252" s="115">
        <f t="shared" si="21"/>
        <v>0</v>
      </c>
      <c r="I252" s="114"/>
      <c r="J252" s="114"/>
      <c r="K252" s="116">
        <f t="shared" si="22"/>
        <v>0</v>
      </c>
      <c r="L252" s="117">
        <f t="shared" si="23"/>
        <v>0</v>
      </c>
      <c r="M252" s="115">
        <f t="shared" si="24"/>
        <v>0</v>
      </c>
      <c r="N252" s="115">
        <f t="shared" si="25"/>
        <v>0</v>
      </c>
      <c r="O252" s="115">
        <f t="shared" si="26"/>
        <v>0</v>
      </c>
      <c r="P252" s="116">
        <f t="shared" si="27"/>
        <v>0</v>
      </c>
      <c r="Q252" s="321"/>
    </row>
    <row r="253" spans="1:17" x14ac:dyDescent="0.2">
      <c r="A253" s="179">
        <v>9</v>
      </c>
      <c r="B253" s="183"/>
      <c r="C253" s="189" t="s">
        <v>270</v>
      </c>
      <c r="D253" s="183" t="s">
        <v>90</v>
      </c>
      <c r="E253" s="187">
        <v>1.5</v>
      </c>
      <c r="F253" s="113"/>
      <c r="G253" s="114"/>
      <c r="H253" s="115">
        <f t="shared" si="21"/>
        <v>0</v>
      </c>
      <c r="I253" s="114"/>
      <c r="J253" s="114"/>
      <c r="K253" s="116">
        <f t="shared" si="22"/>
        <v>0</v>
      </c>
      <c r="L253" s="117">
        <f t="shared" si="23"/>
        <v>0</v>
      </c>
      <c r="M253" s="115">
        <f t="shared" si="24"/>
        <v>0</v>
      </c>
      <c r="N253" s="115">
        <f t="shared" si="25"/>
        <v>0</v>
      </c>
      <c r="O253" s="115">
        <f t="shared" si="26"/>
        <v>0</v>
      </c>
      <c r="P253" s="116">
        <f t="shared" si="27"/>
        <v>0</v>
      </c>
      <c r="Q253" s="321"/>
    </row>
    <row r="254" spans="1:17" x14ac:dyDescent="0.2">
      <c r="A254" s="186">
        <v>10</v>
      </c>
      <c r="B254" s="183"/>
      <c r="C254" s="189" t="s">
        <v>268</v>
      </c>
      <c r="D254" s="183" t="s">
        <v>92</v>
      </c>
      <c r="E254" s="209">
        <v>56.3</v>
      </c>
      <c r="F254" s="113"/>
      <c r="G254" s="114"/>
      <c r="H254" s="115">
        <f t="shared" si="21"/>
        <v>0</v>
      </c>
      <c r="I254" s="114"/>
      <c r="J254" s="114"/>
      <c r="K254" s="116">
        <f t="shared" si="22"/>
        <v>0</v>
      </c>
      <c r="L254" s="117">
        <f t="shared" si="23"/>
        <v>0</v>
      </c>
      <c r="M254" s="115">
        <f t="shared" si="24"/>
        <v>0</v>
      </c>
      <c r="N254" s="115">
        <f t="shared" si="25"/>
        <v>0</v>
      </c>
      <c r="O254" s="115">
        <f t="shared" si="26"/>
        <v>0</v>
      </c>
      <c r="P254" s="116">
        <f t="shared" si="27"/>
        <v>0</v>
      </c>
      <c r="Q254" s="321"/>
    </row>
    <row r="255" spans="1:17" x14ac:dyDescent="0.2">
      <c r="A255" s="179">
        <v>11</v>
      </c>
      <c r="B255" s="183"/>
      <c r="C255" s="189" t="s">
        <v>94</v>
      </c>
      <c r="D255" s="183" t="s">
        <v>73</v>
      </c>
      <c r="E255" s="187">
        <v>15</v>
      </c>
      <c r="F255" s="113"/>
      <c r="G255" s="114"/>
      <c r="H255" s="115">
        <f t="shared" si="21"/>
        <v>0</v>
      </c>
      <c r="I255" s="114"/>
      <c r="J255" s="114"/>
      <c r="K255" s="116">
        <f t="shared" si="22"/>
        <v>0</v>
      </c>
      <c r="L255" s="117">
        <f t="shared" si="23"/>
        <v>0</v>
      </c>
      <c r="M255" s="115">
        <f t="shared" si="24"/>
        <v>0</v>
      </c>
      <c r="N255" s="115">
        <f t="shared" si="25"/>
        <v>0</v>
      </c>
      <c r="O255" s="115">
        <f t="shared" si="26"/>
        <v>0</v>
      </c>
      <c r="P255" s="116">
        <f t="shared" si="27"/>
        <v>0</v>
      </c>
      <c r="Q255" s="321"/>
    </row>
    <row r="256" spans="1:17" x14ac:dyDescent="0.2">
      <c r="A256" s="179">
        <v>12</v>
      </c>
      <c r="B256" s="183" t="s">
        <v>60</v>
      </c>
      <c r="C256" s="188" t="s">
        <v>106</v>
      </c>
      <c r="D256" s="183" t="s">
        <v>73</v>
      </c>
      <c r="E256" s="187">
        <v>9.4</v>
      </c>
      <c r="F256" s="113"/>
      <c r="G256" s="114"/>
      <c r="H256" s="115">
        <f t="shared" si="21"/>
        <v>0</v>
      </c>
      <c r="I256" s="114"/>
      <c r="J256" s="114"/>
      <c r="K256" s="116">
        <f t="shared" si="22"/>
        <v>0</v>
      </c>
      <c r="L256" s="117">
        <f t="shared" si="23"/>
        <v>0</v>
      </c>
      <c r="M256" s="115">
        <f t="shared" si="24"/>
        <v>0</v>
      </c>
      <c r="N256" s="115">
        <f t="shared" si="25"/>
        <v>0</v>
      </c>
      <c r="O256" s="115">
        <f t="shared" si="26"/>
        <v>0</v>
      </c>
      <c r="P256" s="116">
        <f t="shared" si="27"/>
        <v>0</v>
      </c>
      <c r="Q256" s="321"/>
    </row>
    <row r="257" spans="1:17" x14ac:dyDescent="0.2">
      <c r="A257" s="186">
        <v>13</v>
      </c>
      <c r="B257" s="183"/>
      <c r="C257" s="189" t="s">
        <v>355</v>
      </c>
      <c r="D257" s="183" t="s">
        <v>90</v>
      </c>
      <c r="E257" s="187">
        <v>1.41</v>
      </c>
      <c r="F257" s="113"/>
      <c r="G257" s="114"/>
      <c r="H257" s="115">
        <f t="shared" si="21"/>
        <v>0</v>
      </c>
      <c r="I257" s="114"/>
      <c r="J257" s="114"/>
      <c r="K257" s="116">
        <f t="shared" si="22"/>
        <v>0</v>
      </c>
      <c r="L257" s="117">
        <f t="shared" si="23"/>
        <v>0</v>
      </c>
      <c r="M257" s="115">
        <f t="shared" si="24"/>
        <v>0</v>
      </c>
      <c r="N257" s="115">
        <f t="shared" si="25"/>
        <v>0</v>
      </c>
      <c r="O257" s="115">
        <f t="shared" si="26"/>
        <v>0</v>
      </c>
      <c r="P257" s="116">
        <f t="shared" si="27"/>
        <v>0</v>
      </c>
      <c r="Q257" s="321"/>
    </row>
    <row r="258" spans="1:17" ht="22.5" x14ac:dyDescent="0.2">
      <c r="A258" s="179">
        <v>14</v>
      </c>
      <c r="B258" s="183"/>
      <c r="C258" s="189" t="s">
        <v>356</v>
      </c>
      <c r="D258" s="183" t="s">
        <v>92</v>
      </c>
      <c r="E258" s="187">
        <v>32.9</v>
      </c>
      <c r="F258" s="113"/>
      <c r="G258" s="114"/>
      <c r="H258" s="115">
        <f t="shared" si="21"/>
        <v>0</v>
      </c>
      <c r="I258" s="114"/>
      <c r="J258" s="114"/>
      <c r="K258" s="116">
        <f t="shared" si="22"/>
        <v>0</v>
      </c>
      <c r="L258" s="117">
        <f t="shared" si="23"/>
        <v>0</v>
      </c>
      <c r="M258" s="115">
        <f t="shared" si="24"/>
        <v>0</v>
      </c>
      <c r="N258" s="115">
        <f t="shared" si="25"/>
        <v>0</v>
      </c>
      <c r="O258" s="115">
        <f t="shared" si="26"/>
        <v>0</v>
      </c>
      <c r="P258" s="116">
        <f t="shared" si="27"/>
        <v>0</v>
      </c>
      <c r="Q258" s="321"/>
    </row>
    <row r="259" spans="1:17" x14ac:dyDescent="0.2">
      <c r="A259" s="179">
        <v>15</v>
      </c>
      <c r="B259" s="183" t="s">
        <v>60</v>
      </c>
      <c r="C259" s="188" t="s">
        <v>96</v>
      </c>
      <c r="D259" s="183" t="s">
        <v>68</v>
      </c>
      <c r="E259" s="187">
        <v>1</v>
      </c>
      <c r="F259" s="113"/>
      <c r="G259" s="114"/>
      <c r="H259" s="115">
        <f t="shared" si="21"/>
        <v>0</v>
      </c>
      <c r="I259" s="114"/>
      <c r="J259" s="114"/>
      <c r="K259" s="116">
        <f t="shared" si="22"/>
        <v>0</v>
      </c>
      <c r="L259" s="117">
        <f t="shared" si="23"/>
        <v>0</v>
      </c>
      <c r="M259" s="115">
        <f t="shared" si="24"/>
        <v>0</v>
      </c>
      <c r="N259" s="115">
        <f t="shared" si="25"/>
        <v>0</v>
      </c>
      <c r="O259" s="115">
        <f t="shared" si="26"/>
        <v>0</v>
      </c>
      <c r="P259" s="116">
        <f t="shared" si="27"/>
        <v>0</v>
      </c>
      <c r="Q259" s="321"/>
    </row>
    <row r="260" spans="1:17" x14ac:dyDescent="0.2">
      <c r="A260" s="179"/>
      <c r="B260" s="183"/>
      <c r="C260" s="210" t="s">
        <v>612</v>
      </c>
      <c r="D260" s="183"/>
      <c r="E260" s="187"/>
      <c r="F260" s="113"/>
      <c r="G260" s="114"/>
      <c r="H260" s="115">
        <f t="shared" si="21"/>
        <v>0</v>
      </c>
      <c r="I260" s="114"/>
      <c r="J260" s="114"/>
      <c r="K260" s="116">
        <f t="shared" si="22"/>
        <v>0</v>
      </c>
      <c r="L260" s="117">
        <f t="shared" si="23"/>
        <v>0</v>
      </c>
      <c r="M260" s="115">
        <f t="shared" si="24"/>
        <v>0</v>
      </c>
      <c r="N260" s="115">
        <f t="shared" si="25"/>
        <v>0</v>
      </c>
      <c r="O260" s="115">
        <f t="shared" si="26"/>
        <v>0</v>
      </c>
      <c r="P260" s="116">
        <f t="shared" si="27"/>
        <v>0</v>
      </c>
    </row>
    <row r="261" spans="1:17" x14ac:dyDescent="0.2">
      <c r="A261" s="186">
        <v>1</v>
      </c>
      <c r="B261" s="183" t="s">
        <v>60</v>
      </c>
      <c r="C261" s="188" t="s">
        <v>618</v>
      </c>
      <c r="D261" s="183" t="s">
        <v>73</v>
      </c>
      <c r="E261" s="187">
        <v>2.7</v>
      </c>
      <c r="F261" s="113"/>
      <c r="G261" s="114"/>
      <c r="H261" s="115">
        <f t="shared" si="21"/>
        <v>0</v>
      </c>
      <c r="I261" s="114"/>
      <c r="J261" s="114"/>
      <c r="K261" s="116">
        <f t="shared" si="22"/>
        <v>0</v>
      </c>
      <c r="L261" s="117">
        <f t="shared" si="23"/>
        <v>0</v>
      </c>
      <c r="M261" s="115">
        <f t="shared" si="24"/>
        <v>0</v>
      </c>
      <c r="N261" s="115">
        <f t="shared" si="25"/>
        <v>0</v>
      </c>
      <c r="O261" s="115">
        <f t="shared" si="26"/>
        <v>0</v>
      </c>
      <c r="P261" s="116">
        <f t="shared" si="27"/>
        <v>0</v>
      </c>
    </row>
    <row r="262" spans="1:17" x14ac:dyDescent="0.2">
      <c r="A262" s="179">
        <v>2</v>
      </c>
      <c r="B262" s="183" t="s">
        <v>60</v>
      </c>
      <c r="C262" s="188" t="s">
        <v>613</v>
      </c>
      <c r="D262" s="183" t="s">
        <v>62</v>
      </c>
      <c r="E262" s="187">
        <v>6.8</v>
      </c>
      <c r="F262" s="113"/>
      <c r="G262" s="114"/>
      <c r="H262" s="115">
        <f t="shared" si="21"/>
        <v>0</v>
      </c>
      <c r="I262" s="114"/>
      <c r="J262" s="114"/>
      <c r="K262" s="116">
        <f t="shared" si="22"/>
        <v>0</v>
      </c>
      <c r="L262" s="117">
        <f t="shared" si="23"/>
        <v>0</v>
      </c>
      <c r="M262" s="115">
        <f t="shared" si="24"/>
        <v>0</v>
      </c>
      <c r="N262" s="115">
        <f t="shared" si="25"/>
        <v>0</v>
      </c>
      <c r="O262" s="115">
        <f t="shared" si="26"/>
        <v>0</v>
      </c>
      <c r="P262" s="116">
        <f t="shared" si="27"/>
        <v>0</v>
      </c>
    </row>
    <row r="263" spans="1:17" x14ac:dyDescent="0.2">
      <c r="A263" s="179">
        <v>3</v>
      </c>
      <c r="B263" s="183" t="s">
        <v>60</v>
      </c>
      <c r="C263" s="188" t="s">
        <v>614</v>
      </c>
      <c r="D263" s="183" t="s">
        <v>73</v>
      </c>
      <c r="E263" s="187">
        <v>2.7</v>
      </c>
      <c r="F263" s="113"/>
      <c r="G263" s="114"/>
      <c r="H263" s="115">
        <f t="shared" si="21"/>
        <v>0</v>
      </c>
      <c r="I263" s="114"/>
      <c r="J263" s="114"/>
      <c r="K263" s="116">
        <f t="shared" si="22"/>
        <v>0</v>
      </c>
      <c r="L263" s="117">
        <f t="shared" si="23"/>
        <v>0</v>
      </c>
      <c r="M263" s="115">
        <f t="shared" si="24"/>
        <v>0</v>
      </c>
      <c r="N263" s="115">
        <f t="shared" si="25"/>
        <v>0</v>
      </c>
      <c r="O263" s="115">
        <f t="shared" si="26"/>
        <v>0</v>
      </c>
      <c r="P263" s="116">
        <f t="shared" si="27"/>
        <v>0</v>
      </c>
    </row>
    <row r="264" spans="1:17" x14ac:dyDescent="0.2">
      <c r="A264" s="186">
        <v>4</v>
      </c>
      <c r="B264" s="183" t="s">
        <v>60</v>
      </c>
      <c r="C264" s="188" t="s">
        <v>615</v>
      </c>
      <c r="D264" s="183" t="s">
        <v>73</v>
      </c>
      <c r="E264" s="187">
        <v>2.7</v>
      </c>
      <c r="F264" s="113"/>
      <c r="G264" s="114"/>
      <c r="H264" s="115">
        <f t="shared" si="21"/>
        <v>0</v>
      </c>
      <c r="I264" s="114"/>
      <c r="J264" s="114"/>
      <c r="K264" s="116">
        <f t="shared" si="22"/>
        <v>0</v>
      </c>
      <c r="L264" s="117">
        <f t="shared" si="23"/>
        <v>0</v>
      </c>
      <c r="M264" s="115">
        <f t="shared" si="24"/>
        <v>0</v>
      </c>
      <c r="N264" s="115">
        <f t="shared" si="25"/>
        <v>0</v>
      </c>
      <c r="O264" s="115">
        <f t="shared" si="26"/>
        <v>0</v>
      </c>
      <c r="P264" s="116">
        <f t="shared" si="27"/>
        <v>0</v>
      </c>
    </row>
    <row r="265" spans="1:17" x14ac:dyDescent="0.2">
      <c r="A265" s="186">
        <v>5</v>
      </c>
      <c r="B265" s="183"/>
      <c r="C265" s="189" t="s">
        <v>616</v>
      </c>
      <c r="D265" s="183" t="s">
        <v>90</v>
      </c>
      <c r="E265" s="187">
        <v>0.46</v>
      </c>
      <c r="F265" s="113"/>
      <c r="G265" s="114"/>
      <c r="H265" s="115">
        <f t="shared" si="21"/>
        <v>0</v>
      </c>
      <c r="I265" s="114"/>
      <c r="J265" s="114"/>
      <c r="K265" s="116">
        <f t="shared" si="22"/>
        <v>0</v>
      </c>
      <c r="L265" s="117">
        <f t="shared" si="23"/>
        <v>0</v>
      </c>
      <c r="M265" s="115">
        <f t="shared" si="24"/>
        <v>0</v>
      </c>
      <c r="N265" s="115">
        <f t="shared" si="25"/>
        <v>0</v>
      </c>
      <c r="O265" s="115">
        <f t="shared" si="26"/>
        <v>0</v>
      </c>
      <c r="P265" s="116">
        <f t="shared" si="27"/>
        <v>0</v>
      </c>
    </row>
    <row r="266" spans="1:17" x14ac:dyDescent="0.2">
      <c r="A266" s="179">
        <v>6</v>
      </c>
      <c r="B266" s="183"/>
      <c r="C266" s="189" t="s">
        <v>617</v>
      </c>
      <c r="D266" s="183" t="s">
        <v>90</v>
      </c>
      <c r="E266" s="209">
        <v>0.7</v>
      </c>
      <c r="F266" s="113"/>
      <c r="G266" s="114"/>
      <c r="H266" s="115">
        <f t="shared" si="21"/>
        <v>0</v>
      </c>
      <c r="I266" s="114"/>
      <c r="J266" s="114"/>
      <c r="K266" s="116">
        <f t="shared" si="22"/>
        <v>0</v>
      </c>
      <c r="L266" s="117">
        <f t="shared" si="23"/>
        <v>0</v>
      </c>
      <c r="M266" s="115">
        <f t="shared" si="24"/>
        <v>0</v>
      </c>
      <c r="N266" s="115">
        <f t="shared" si="25"/>
        <v>0</v>
      </c>
      <c r="O266" s="115">
        <f t="shared" si="26"/>
        <v>0</v>
      </c>
      <c r="P266" s="116">
        <f t="shared" si="27"/>
        <v>0</v>
      </c>
    </row>
    <row r="267" spans="1:17" ht="12" thickBot="1" x14ac:dyDescent="0.25">
      <c r="A267" s="179">
        <v>7</v>
      </c>
      <c r="B267" s="183" t="s">
        <v>60</v>
      </c>
      <c r="C267" s="188" t="s">
        <v>96</v>
      </c>
      <c r="D267" s="183" t="s">
        <v>68</v>
      </c>
      <c r="E267" s="187">
        <v>1</v>
      </c>
      <c r="F267" s="113"/>
      <c r="G267" s="114"/>
      <c r="H267" s="115">
        <f t="shared" si="21"/>
        <v>0</v>
      </c>
      <c r="I267" s="114"/>
      <c r="J267" s="114"/>
      <c r="K267" s="116">
        <f t="shared" si="22"/>
        <v>0</v>
      </c>
      <c r="L267" s="117">
        <f t="shared" si="23"/>
        <v>0</v>
      </c>
      <c r="M267" s="115">
        <f t="shared" si="24"/>
        <v>0</v>
      </c>
      <c r="N267" s="115">
        <f t="shared" si="25"/>
        <v>0</v>
      </c>
      <c r="O267" s="115">
        <f t="shared" si="26"/>
        <v>0</v>
      </c>
      <c r="P267" s="116">
        <f t="shared" si="27"/>
        <v>0</v>
      </c>
    </row>
    <row r="268" spans="1:17" ht="12" thickBot="1" x14ac:dyDescent="0.25">
      <c r="A268" s="313" t="s">
        <v>633</v>
      </c>
      <c r="B268" s="314"/>
      <c r="C268" s="314"/>
      <c r="D268" s="314"/>
      <c r="E268" s="314"/>
      <c r="F268" s="314"/>
      <c r="G268" s="314"/>
      <c r="H268" s="314"/>
      <c r="I268" s="314"/>
      <c r="J268" s="314"/>
      <c r="K268" s="315"/>
      <c r="L268" s="58">
        <f>SUM(L14:L267)</f>
        <v>0</v>
      </c>
      <c r="M268" s="59">
        <f>SUM(M14:M267)</f>
        <v>0</v>
      </c>
      <c r="N268" s="59">
        <f>SUM(N14:N267)</f>
        <v>0</v>
      </c>
      <c r="O268" s="59">
        <f>SUM(O14:O267)</f>
        <v>0</v>
      </c>
      <c r="P268" s="60">
        <f>SUM(P14:P267)</f>
        <v>0</v>
      </c>
    </row>
    <row r="269" spans="1:17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7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7" x14ac:dyDescent="0.2">
      <c r="A271" s="1" t="s">
        <v>14</v>
      </c>
      <c r="B271" s="17"/>
      <c r="C271" s="316">
        <f>'Kops a'!C35:H35</f>
        <v>0</v>
      </c>
      <c r="D271" s="316"/>
      <c r="E271" s="316"/>
      <c r="F271" s="316"/>
      <c r="G271" s="316"/>
      <c r="H271" s="316"/>
      <c r="I271" s="17"/>
      <c r="J271" s="17"/>
      <c r="K271" s="17"/>
      <c r="L271" s="17"/>
      <c r="M271" s="17"/>
      <c r="N271" s="17"/>
      <c r="O271" s="17"/>
      <c r="P271" s="17"/>
    </row>
    <row r="272" spans="1:17" x14ac:dyDescent="0.2">
      <c r="A272" s="17"/>
      <c r="B272" s="17"/>
      <c r="C272" s="224" t="s">
        <v>15</v>
      </c>
      <c r="D272" s="224"/>
      <c r="E272" s="224"/>
      <c r="F272" s="224"/>
      <c r="G272" s="224"/>
      <c r="H272" s="224"/>
      <c r="I272" s="17"/>
      <c r="J272" s="17"/>
      <c r="K272" s="17"/>
      <c r="L272" s="17"/>
      <c r="M272" s="17"/>
      <c r="N272" s="17"/>
      <c r="O272" s="17"/>
      <c r="P272" s="17"/>
    </row>
    <row r="273" spans="1:16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x14ac:dyDescent="0.2">
      <c r="A274" s="77" t="str">
        <f>'Kops a'!A38</f>
        <v>Tāme sastādīta</v>
      </c>
      <c r="B274" s="78"/>
      <c r="C274" s="78"/>
      <c r="D274" s="7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x14ac:dyDescent="0.2">
      <c r="A276" s="1" t="s">
        <v>37</v>
      </c>
      <c r="B276" s="17"/>
      <c r="C276" s="316">
        <f>'Kops a'!C40:H40</f>
        <v>0</v>
      </c>
      <c r="D276" s="316"/>
      <c r="E276" s="316"/>
      <c r="F276" s="316"/>
      <c r="G276" s="316"/>
      <c r="H276" s="316"/>
      <c r="I276" s="17"/>
      <c r="J276" s="17"/>
      <c r="K276" s="17"/>
      <c r="L276" s="17"/>
      <c r="M276" s="17"/>
      <c r="N276" s="17"/>
      <c r="O276" s="17"/>
      <c r="P276" s="17"/>
    </row>
    <row r="277" spans="1:16" x14ac:dyDescent="0.2">
      <c r="A277" s="17"/>
      <c r="B277" s="17"/>
      <c r="C277" s="224" t="s">
        <v>15</v>
      </c>
      <c r="D277" s="224"/>
      <c r="E277" s="224"/>
      <c r="F277" s="224"/>
      <c r="G277" s="224"/>
      <c r="H277" s="224"/>
      <c r="I277" s="17"/>
      <c r="J277" s="17"/>
      <c r="K277" s="17"/>
      <c r="L277" s="17"/>
      <c r="M277" s="17"/>
      <c r="N277" s="17"/>
      <c r="O277" s="17"/>
      <c r="P277" s="17"/>
    </row>
    <row r="278" spans="1:16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x14ac:dyDescent="0.2">
      <c r="A279" s="77" t="s">
        <v>54</v>
      </c>
      <c r="B279" s="78"/>
      <c r="C279" s="81">
        <f>'Kops a'!C43</f>
        <v>0</v>
      </c>
      <c r="D279" s="45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</sheetData>
  <mergeCells count="26">
    <mergeCell ref="C277:H277"/>
    <mergeCell ref="C4:I4"/>
    <mergeCell ref="F12:K12"/>
    <mergeCell ref="A9:F9"/>
    <mergeCell ref="J9:M9"/>
    <mergeCell ref="D8:L8"/>
    <mergeCell ref="A268:K268"/>
    <mergeCell ref="C271:H271"/>
    <mergeCell ref="C272:H272"/>
    <mergeCell ref="C276:H276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  <mergeCell ref="Q126:Q129"/>
    <mergeCell ref="Q100:Q103"/>
    <mergeCell ref="Q167:Q180"/>
    <mergeCell ref="Q245:Q259"/>
    <mergeCell ref="N9:O9"/>
  </mergeCells>
  <conditionalFormatting sqref="A155:B155 A156:E160 A164:B164 D164:E164 A170:E173 A175:A178 A180:A181 A196:A198 A202:A204 A15:E91 B126:C126 A143:E154 A115:E125 B104:E114 B92:E99 A92:A114 B127:E142 A126:A142">
    <cfRule type="cellIs" dxfId="266" priority="184" operator="equal">
      <formula>0</formula>
    </cfRule>
  </conditionalFormatting>
  <conditionalFormatting sqref="N9:O9">
    <cfRule type="cellIs" dxfId="265" priority="183" operator="equal">
      <formula>0</formula>
    </cfRule>
  </conditionalFormatting>
  <conditionalFormatting sqref="A9:F9">
    <cfRule type="containsText" dxfId="264" priority="18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63" priority="180" operator="equal">
      <formula>0</formula>
    </cfRule>
  </conditionalFormatting>
  <conditionalFormatting sqref="O10">
    <cfRule type="cellIs" dxfId="262" priority="179" operator="equal">
      <formula>"20__. gada __. _________"</formula>
    </cfRule>
  </conditionalFormatting>
  <conditionalFormatting sqref="A268:K268">
    <cfRule type="containsText" dxfId="261" priority="178" operator="containsText" text="Tiešās izmaksas kopā, t. sk. darba devēja sociālais nodoklis __.__% ">
      <formula>NOT(ISERROR(SEARCH("Tiešās izmaksas kopā, t. sk. darba devēja sociālais nodoklis __.__% ",A268)))</formula>
    </cfRule>
  </conditionalFormatting>
  <conditionalFormatting sqref="L268:P268">
    <cfRule type="cellIs" dxfId="260" priority="173" operator="equal">
      <formula>0</formula>
    </cfRule>
  </conditionalFormatting>
  <conditionalFormatting sqref="C4:I4">
    <cfRule type="cellIs" dxfId="259" priority="172" operator="equal">
      <formula>0</formula>
    </cfRule>
  </conditionalFormatting>
  <conditionalFormatting sqref="D5:L8">
    <cfRule type="cellIs" dxfId="258" priority="169" operator="equal">
      <formula>0</formula>
    </cfRule>
  </conditionalFormatting>
  <conditionalFormatting sqref="A14:B14 D14:E14">
    <cfRule type="cellIs" dxfId="257" priority="168" operator="equal">
      <formula>0</formula>
    </cfRule>
  </conditionalFormatting>
  <conditionalFormatting sqref="C14">
    <cfRule type="cellIs" dxfId="256" priority="167" operator="equal">
      <formula>0</formula>
    </cfRule>
  </conditionalFormatting>
  <conditionalFormatting sqref="P10">
    <cfRule type="cellIs" dxfId="255" priority="165" operator="equal">
      <formula>"20__. gada __. _________"</formula>
    </cfRule>
  </conditionalFormatting>
  <conditionalFormatting sqref="C276:H276">
    <cfRule type="cellIs" dxfId="254" priority="162" operator="equal">
      <formula>0</formula>
    </cfRule>
  </conditionalFormatting>
  <conditionalFormatting sqref="C271:H271">
    <cfRule type="cellIs" dxfId="253" priority="161" operator="equal">
      <formula>0</formula>
    </cfRule>
  </conditionalFormatting>
  <conditionalFormatting sqref="C276:H276 C279 C271:H271">
    <cfRule type="cellIs" dxfId="252" priority="160" operator="equal">
      <formula>0</formula>
    </cfRule>
  </conditionalFormatting>
  <conditionalFormatting sqref="D1">
    <cfRule type="cellIs" dxfId="251" priority="159" operator="equal">
      <formula>0</formula>
    </cfRule>
  </conditionalFormatting>
  <conditionalFormatting sqref="C155:E155">
    <cfRule type="cellIs" dxfId="250" priority="158" operator="equal">
      <formula>0</formula>
    </cfRule>
  </conditionalFormatting>
  <conditionalFormatting sqref="A161:E163">
    <cfRule type="cellIs" dxfId="249" priority="152" operator="equal">
      <formula>0</formula>
    </cfRule>
  </conditionalFormatting>
  <conditionalFormatting sqref="C164">
    <cfRule type="cellIs" dxfId="248" priority="150" operator="equal">
      <formula>0</formula>
    </cfRule>
  </conditionalFormatting>
  <conditionalFormatting sqref="D165:E165 A165:B165">
    <cfRule type="cellIs" dxfId="247" priority="148" operator="equal">
      <formula>0</formula>
    </cfRule>
  </conditionalFormatting>
  <conditionalFormatting sqref="C165">
    <cfRule type="cellIs" dxfId="246" priority="147" operator="equal">
      <formula>0</formula>
    </cfRule>
  </conditionalFormatting>
  <conditionalFormatting sqref="A167:E169 A182:B182 D182:E182 A183:A189 A174 A179">
    <cfRule type="cellIs" dxfId="245" priority="145" operator="equal">
      <formula>0</formula>
    </cfRule>
  </conditionalFormatting>
  <conditionalFormatting sqref="D166:E166 A166:B166">
    <cfRule type="cellIs" dxfId="244" priority="142" operator="equal">
      <formula>0</formula>
    </cfRule>
  </conditionalFormatting>
  <conditionalFormatting sqref="C166">
    <cfRule type="cellIs" dxfId="243" priority="141" operator="equal">
      <formula>0</formula>
    </cfRule>
  </conditionalFormatting>
  <conditionalFormatting sqref="B174:E174 B175 B176:E177">
    <cfRule type="cellIs" dxfId="242" priority="129" operator="equal">
      <formula>0</formula>
    </cfRule>
  </conditionalFormatting>
  <conditionalFormatting sqref="C175:E175">
    <cfRule type="cellIs" dxfId="241" priority="127" operator="equal">
      <formula>0</formula>
    </cfRule>
  </conditionalFormatting>
  <conditionalFormatting sqref="B178:E180">
    <cfRule type="cellIs" dxfId="240" priority="123" operator="equal">
      <formula>0</formula>
    </cfRule>
  </conditionalFormatting>
  <conditionalFormatting sqref="C181">
    <cfRule type="cellIs" dxfId="239" priority="120" operator="equal">
      <formula>0</formula>
    </cfRule>
  </conditionalFormatting>
  <conditionalFormatting sqref="B181 D181:E181">
    <cfRule type="cellIs" dxfId="238" priority="121" operator="equal">
      <formula>0</formula>
    </cfRule>
  </conditionalFormatting>
  <conditionalFormatting sqref="C182">
    <cfRule type="cellIs" dxfId="237" priority="119" operator="equal">
      <formula>0</formula>
    </cfRule>
  </conditionalFormatting>
  <conditionalFormatting sqref="C183:C185 D183:E188 B183:B188">
    <cfRule type="cellIs" dxfId="236" priority="118" operator="equal">
      <formula>0</formula>
    </cfRule>
  </conditionalFormatting>
  <conditionalFormatting sqref="C187:C188">
    <cfRule type="cellIs" dxfId="235" priority="116" operator="equal">
      <formula>0</formula>
    </cfRule>
  </conditionalFormatting>
  <conditionalFormatting sqref="C186">
    <cfRule type="cellIs" dxfId="234" priority="115" operator="equal">
      <formula>0</formula>
    </cfRule>
  </conditionalFormatting>
  <conditionalFormatting sqref="C189">
    <cfRule type="cellIs" dxfId="233" priority="112" operator="equal">
      <formula>0</formula>
    </cfRule>
  </conditionalFormatting>
  <conditionalFormatting sqref="B189 D189:E189">
    <cfRule type="cellIs" dxfId="232" priority="113" operator="equal">
      <formula>0</formula>
    </cfRule>
  </conditionalFormatting>
  <conditionalFormatting sqref="A190:B190 D190:E190 B196:E199">
    <cfRule type="cellIs" dxfId="231" priority="111" operator="equal">
      <formula>0</formula>
    </cfRule>
  </conditionalFormatting>
  <conditionalFormatting sqref="C190">
    <cfRule type="cellIs" dxfId="230" priority="108" operator="equal">
      <formula>0</formula>
    </cfRule>
  </conditionalFormatting>
  <conditionalFormatting sqref="D191:E191 A191:B191">
    <cfRule type="cellIs" dxfId="229" priority="106" operator="equal">
      <formula>0</formula>
    </cfRule>
  </conditionalFormatting>
  <conditionalFormatting sqref="C191">
    <cfRule type="cellIs" dxfId="228" priority="105" operator="equal">
      <formula>0</formula>
    </cfRule>
  </conditionalFormatting>
  <conditionalFormatting sqref="A193:E195 A208:B208 D208:E208 A209:A215 A199:A201 A205:A207">
    <cfRule type="cellIs" dxfId="227" priority="103" operator="equal">
      <formula>0</formula>
    </cfRule>
  </conditionalFormatting>
  <conditionalFormatting sqref="D192:E192 A192:B192">
    <cfRule type="cellIs" dxfId="226" priority="101" operator="equal">
      <formula>0</formula>
    </cfRule>
  </conditionalFormatting>
  <conditionalFormatting sqref="C192">
    <cfRule type="cellIs" dxfId="225" priority="100" operator="equal">
      <formula>0</formula>
    </cfRule>
  </conditionalFormatting>
  <conditionalFormatting sqref="B200:E200 B201 B202:E203">
    <cfRule type="cellIs" dxfId="224" priority="96" operator="equal">
      <formula>0</formula>
    </cfRule>
  </conditionalFormatting>
  <conditionalFormatting sqref="C201:E201">
    <cfRule type="cellIs" dxfId="223" priority="94" operator="equal">
      <formula>0</formula>
    </cfRule>
  </conditionalFormatting>
  <conditionalFormatting sqref="B204:E206">
    <cfRule type="cellIs" dxfId="222" priority="90" operator="equal">
      <formula>0</formula>
    </cfRule>
  </conditionalFormatting>
  <conditionalFormatting sqref="C207">
    <cfRule type="cellIs" dxfId="221" priority="87" operator="equal">
      <formula>0</formula>
    </cfRule>
  </conditionalFormatting>
  <conditionalFormatting sqref="B207 D207:E207">
    <cfRule type="cellIs" dxfId="220" priority="88" operator="equal">
      <formula>0</formula>
    </cfRule>
  </conditionalFormatting>
  <conditionalFormatting sqref="C208">
    <cfRule type="cellIs" dxfId="219" priority="86" operator="equal">
      <formula>0</formula>
    </cfRule>
  </conditionalFormatting>
  <conditionalFormatting sqref="C209:C211 D209:E214 B209:B214">
    <cfRule type="cellIs" dxfId="218" priority="85" operator="equal">
      <formula>0</formula>
    </cfRule>
  </conditionalFormatting>
  <conditionalFormatting sqref="C213:C214">
    <cfRule type="cellIs" dxfId="217" priority="83" operator="equal">
      <formula>0</formula>
    </cfRule>
  </conditionalFormatting>
  <conditionalFormatting sqref="C212">
    <cfRule type="cellIs" dxfId="216" priority="82" operator="equal">
      <formula>0</formula>
    </cfRule>
  </conditionalFormatting>
  <conditionalFormatting sqref="C215">
    <cfRule type="cellIs" dxfId="215" priority="79" operator="equal">
      <formula>0</formula>
    </cfRule>
  </conditionalFormatting>
  <conditionalFormatting sqref="B215 D215:E215">
    <cfRule type="cellIs" dxfId="214" priority="80" operator="equal">
      <formula>0</formula>
    </cfRule>
  </conditionalFormatting>
  <conditionalFormatting sqref="A222:A224 A228:A230">
    <cfRule type="cellIs" dxfId="213" priority="78" operator="equal">
      <formula>0</formula>
    </cfRule>
  </conditionalFormatting>
  <conditionalFormatting sqref="A216:B216 D216:E216 B222:E225">
    <cfRule type="cellIs" dxfId="212" priority="76" operator="equal">
      <formula>0</formula>
    </cfRule>
  </conditionalFormatting>
  <conditionalFormatting sqref="C216">
    <cfRule type="cellIs" dxfId="211" priority="74" operator="equal">
      <formula>0</formula>
    </cfRule>
  </conditionalFormatting>
  <conditionalFormatting sqref="D217:E217 A217:B217">
    <cfRule type="cellIs" dxfId="210" priority="72" operator="equal">
      <formula>0</formula>
    </cfRule>
  </conditionalFormatting>
  <conditionalFormatting sqref="C217">
    <cfRule type="cellIs" dxfId="209" priority="71" operator="equal">
      <formula>0</formula>
    </cfRule>
  </conditionalFormatting>
  <conditionalFormatting sqref="A219:E221 A234:B234 D234:E234 A235:A241 A225:A227 A231:A233">
    <cfRule type="cellIs" dxfId="208" priority="69" operator="equal">
      <formula>0</formula>
    </cfRule>
  </conditionalFormatting>
  <conditionalFormatting sqref="D218:E218 A218:B218">
    <cfRule type="cellIs" dxfId="207" priority="67" operator="equal">
      <formula>0</formula>
    </cfRule>
  </conditionalFormatting>
  <conditionalFormatting sqref="C218">
    <cfRule type="cellIs" dxfId="206" priority="66" operator="equal">
      <formula>0</formula>
    </cfRule>
  </conditionalFormatting>
  <conditionalFormatting sqref="B226:E226 B227 B228:E229">
    <cfRule type="cellIs" dxfId="205" priority="62" operator="equal">
      <formula>0</formula>
    </cfRule>
  </conditionalFormatting>
  <conditionalFormatting sqref="C227:E227">
    <cfRule type="cellIs" dxfId="204" priority="60" operator="equal">
      <formula>0</formula>
    </cfRule>
  </conditionalFormatting>
  <conditionalFormatting sqref="B230:E232">
    <cfRule type="cellIs" dxfId="203" priority="56" operator="equal">
      <formula>0</formula>
    </cfRule>
  </conditionalFormatting>
  <conditionalFormatting sqref="C233">
    <cfRule type="cellIs" dxfId="202" priority="53" operator="equal">
      <formula>0</formula>
    </cfRule>
  </conditionalFormatting>
  <conditionalFormatting sqref="B233 D233:E233">
    <cfRule type="cellIs" dxfId="201" priority="54" operator="equal">
      <formula>0</formula>
    </cfRule>
  </conditionalFormatting>
  <conditionalFormatting sqref="C234">
    <cfRule type="cellIs" dxfId="200" priority="52" operator="equal">
      <formula>0</formula>
    </cfRule>
  </conditionalFormatting>
  <conditionalFormatting sqref="C235:C237 D235:E240 B235:B240">
    <cfRule type="cellIs" dxfId="199" priority="51" operator="equal">
      <formula>0</formula>
    </cfRule>
  </conditionalFormatting>
  <conditionalFormatting sqref="C239:C240">
    <cfRule type="cellIs" dxfId="198" priority="49" operator="equal">
      <formula>0</formula>
    </cfRule>
  </conditionalFormatting>
  <conditionalFormatting sqref="C238">
    <cfRule type="cellIs" dxfId="197" priority="48" operator="equal">
      <formula>0</formula>
    </cfRule>
  </conditionalFormatting>
  <conditionalFormatting sqref="C241">
    <cfRule type="cellIs" dxfId="196" priority="45" operator="equal">
      <formula>0</formula>
    </cfRule>
  </conditionalFormatting>
  <conditionalFormatting sqref="B241 D241:E241">
    <cfRule type="cellIs" dxfId="195" priority="46" operator="equal">
      <formula>0</formula>
    </cfRule>
  </conditionalFormatting>
  <conditionalFormatting sqref="A248:A250 A254:A256">
    <cfRule type="cellIs" dxfId="194" priority="44" operator="equal">
      <formula>0</formula>
    </cfRule>
  </conditionalFormatting>
  <conditionalFormatting sqref="A242:B242 D242:E242 B248:E251">
    <cfRule type="cellIs" dxfId="193" priority="42" operator="equal">
      <formula>0</formula>
    </cfRule>
  </conditionalFormatting>
  <conditionalFormatting sqref="C242">
    <cfRule type="cellIs" dxfId="192" priority="40" operator="equal">
      <formula>0</formula>
    </cfRule>
  </conditionalFormatting>
  <conditionalFormatting sqref="D243:E243 A243:B243">
    <cfRule type="cellIs" dxfId="191" priority="38" operator="equal">
      <formula>0</formula>
    </cfRule>
  </conditionalFormatting>
  <conditionalFormatting sqref="C243">
    <cfRule type="cellIs" dxfId="190" priority="37" operator="equal">
      <formula>0</formula>
    </cfRule>
  </conditionalFormatting>
  <conditionalFormatting sqref="A245:E247 A260:B260 D260:E260 A261:A267 A251:A253 A257:A259">
    <cfRule type="cellIs" dxfId="189" priority="35" operator="equal">
      <formula>0</formula>
    </cfRule>
  </conditionalFormatting>
  <conditionalFormatting sqref="D244:E244 A244:B244">
    <cfRule type="cellIs" dxfId="188" priority="33" operator="equal">
      <formula>0</formula>
    </cfRule>
  </conditionalFormatting>
  <conditionalFormatting sqref="C244">
    <cfRule type="cellIs" dxfId="187" priority="32" operator="equal">
      <formula>0</formula>
    </cfRule>
  </conditionalFormatting>
  <conditionalFormatting sqref="B252:E252 B253 B254:E255">
    <cfRule type="cellIs" dxfId="186" priority="28" operator="equal">
      <formula>0</formula>
    </cfRule>
  </conditionalFormatting>
  <conditionalFormatting sqref="C253:E253">
    <cfRule type="cellIs" dxfId="185" priority="26" operator="equal">
      <formula>0</formula>
    </cfRule>
  </conditionalFormatting>
  <conditionalFormatting sqref="B256:E258">
    <cfRule type="cellIs" dxfId="184" priority="22" operator="equal">
      <formula>0</formula>
    </cfRule>
  </conditionalFormatting>
  <conditionalFormatting sqref="C259">
    <cfRule type="cellIs" dxfId="183" priority="19" operator="equal">
      <formula>0</formula>
    </cfRule>
  </conditionalFormatting>
  <conditionalFormatting sqref="B259 D259:E259">
    <cfRule type="cellIs" dxfId="182" priority="20" operator="equal">
      <formula>0</formula>
    </cfRule>
  </conditionalFormatting>
  <conditionalFormatting sqref="C260">
    <cfRule type="cellIs" dxfId="181" priority="18" operator="equal">
      <formula>0</formula>
    </cfRule>
  </conditionalFormatting>
  <conditionalFormatting sqref="C261:C263 D261:E266 B261:B266">
    <cfRule type="cellIs" dxfId="180" priority="17" operator="equal">
      <formula>0</formula>
    </cfRule>
  </conditionalFormatting>
  <conditionalFormatting sqref="C265:C266">
    <cfRule type="cellIs" dxfId="179" priority="15" operator="equal">
      <formula>0</formula>
    </cfRule>
  </conditionalFormatting>
  <conditionalFormatting sqref="C264">
    <cfRule type="cellIs" dxfId="178" priority="14" operator="equal">
      <formula>0</formula>
    </cfRule>
  </conditionalFormatting>
  <conditionalFormatting sqref="C267">
    <cfRule type="cellIs" dxfId="177" priority="11" operator="equal">
      <formula>0</formula>
    </cfRule>
  </conditionalFormatting>
  <conditionalFormatting sqref="B267 D267:E267">
    <cfRule type="cellIs" dxfId="176" priority="12" operator="equal">
      <formula>0</formula>
    </cfRule>
  </conditionalFormatting>
  <conditionalFormatting sqref="D126:E126">
    <cfRule type="cellIs" dxfId="175" priority="10" operator="equal">
      <formula>0</formula>
    </cfRule>
  </conditionalFormatting>
  <conditionalFormatting sqref="B100:C100 B101:E103">
    <cfRule type="cellIs" dxfId="174" priority="6" operator="equal">
      <formula>0</formula>
    </cfRule>
  </conditionalFormatting>
  <conditionalFormatting sqref="D100:E100">
    <cfRule type="cellIs" dxfId="173" priority="4" operator="equal">
      <formula>0</formula>
    </cfRule>
  </conditionalFormatting>
  <conditionalFormatting sqref="I14:J267 F14:G267">
    <cfRule type="cellIs" dxfId="172" priority="2" operator="equal">
      <formula>0</formula>
    </cfRule>
  </conditionalFormatting>
  <conditionalFormatting sqref="K14:P267 H14:H267">
    <cfRule type="cellIs" dxfId="171" priority="1" operator="equal">
      <formula>0</formula>
    </cfRule>
  </conditionalFormatting>
  <pageMargins left="0.7" right="0.7" top="0.75" bottom="0.75" header="0.3" footer="0.3"/>
  <pageSetup paperSize="9" scale="77" orientation="landscape" r:id="rId1"/>
  <rowBreaks count="1" manualBreakCount="1">
    <brk id="232" max="17" man="1"/>
  </rowBreaks>
  <colBreaks count="1" manualBreakCount="1">
    <brk id="16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4" operator="containsText" id="{DC7EA987-A541-4A14-8BBA-80430C8D8797}">
            <xm:f>NOT(ISERROR(SEARCH("Tāme sastādīta ____. gada ___. ______________",A274)))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A274</xm:sqref>
        </x14:conditionalFormatting>
        <x14:conditionalFormatting xmlns:xm="http://schemas.microsoft.com/office/excel/2006/main">
          <x14:cfRule type="containsText" priority="163" operator="containsText" id="{ACDA78AF-73B6-4D16-9157-A1B6B42F0CA3}">
            <xm:f>NOT(ISERROR(SEARCH("Sertifikāta Nr. _________________________________",A279)))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T118"/>
  <sheetViews>
    <sheetView topLeftCell="A73" zoomScale="85" zoomScaleNormal="85" zoomScaleSheetLayoutView="115" workbookViewId="0">
      <selection activeCell="F25" sqref="F25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42578125" style="1" bestFit="1" customWidth="1"/>
    <col min="7" max="8" width="5.42578125" style="1" bestFit="1" customWidth="1"/>
    <col min="9" max="10" width="4.42578125" style="1" bestFit="1" customWidth="1"/>
    <col min="11" max="11" width="5.42578125" style="1" bestFit="1" customWidth="1"/>
    <col min="12" max="12" width="6.5703125" style="1" bestFit="1" customWidth="1"/>
    <col min="13" max="14" width="7.7109375" style="1" customWidth="1"/>
    <col min="15" max="15" width="6.28515625" style="1" bestFit="1" customWidth="1"/>
    <col min="16" max="16" width="9" style="1" customWidth="1"/>
    <col min="17" max="17" width="17.7109375" style="1" customWidth="1"/>
    <col min="18" max="16384" width="9.140625" style="1"/>
  </cols>
  <sheetData>
    <row r="1" spans="1:20" x14ac:dyDescent="0.2">
      <c r="A1" s="23"/>
      <c r="B1" s="23"/>
      <c r="C1" s="27" t="s">
        <v>38</v>
      </c>
      <c r="D1" s="46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96" t="s">
        <v>110</v>
      </c>
      <c r="D2" s="296"/>
      <c r="E2" s="296"/>
      <c r="F2" s="296"/>
      <c r="G2" s="296"/>
      <c r="H2" s="296"/>
      <c r="I2" s="296"/>
      <c r="J2" s="29"/>
    </row>
    <row r="3" spans="1:20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0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0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0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0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P106</f>
        <v>0</v>
      </c>
      <c r="O9" s="298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A112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0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0" ht="33.75" x14ac:dyDescent="0.2">
      <c r="A14" s="157"/>
      <c r="B14" s="158"/>
      <c r="C14" s="159" t="s">
        <v>340</v>
      </c>
      <c r="D14" s="160"/>
      <c r="E14" s="161"/>
      <c r="F14" s="113"/>
      <c r="G14" s="114"/>
      <c r="H14" s="115">
        <f t="shared" ref="H14:H45" si="0">ROUND(F14*G14,2)</f>
        <v>0</v>
      </c>
      <c r="I14" s="114"/>
      <c r="J14" s="114"/>
      <c r="K14" s="116">
        <f t="shared" ref="K14:K77" si="1">SUM(H14:J14)</f>
        <v>0</v>
      </c>
      <c r="L14" s="117">
        <f t="shared" ref="L14:L77" si="2">ROUND(E14*F14,2)</f>
        <v>0</v>
      </c>
      <c r="M14" s="115">
        <f t="shared" ref="M14:M77" si="3">ROUND(H14*E14,2)</f>
        <v>0</v>
      </c>
      <c r="N14" s="115">
        <f t="shared" ref="N14:N77" si="4">ROUND(I14*E14,2)</f>
        <v>0</v>
      </c>
      <c r="O14" s="115">
        <f t="shared" ref="O14:O77" si="5">ROUND(J14*E14,2)</f>
        <v>0</v>
      </c>
      <c r="P14" s="116">
        <f t="shared" ref="P14:P77" si="6">SUM(M14:O14)</f>
        <v>0</v>
      </c>
      <c r="T14" s="21"/>
    </row>
    <row r="15" spans="1:20" ht="33.75" x14ac:dyDescent="0.2">
      <c r="A15" s="186">
        <v>1</v>
      </c>
      <c r="B15" s="183" t="s">
        <v>60</v>
      </c>
      <c r="C15" s="188" t="s">
        <v>349</v>
      </c>
      <c r="D15" s="183" t="s">
        <v>62</v>
      </c>
      <c r="E15" s="187">
        <v>40.33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T15" s="21"/>
    </row>
    <row r="16" spans="1:20" x14ac:dyDescent="0.2">
      <c r="A16" s="186">
        <v>2</v>
      </c>
      <c r="B16" s="183" t="s">
        <v>60</v>
      </c>
      <c r="C16" s="188" t="s">
        <v>149</v>
      </c>
      <c r="D16" s="183" t="s">
        <v>73</v>
      </c>
      <c r="E16" s="187">
        <v>87.9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0" x14ac:dyDescent="0.2">
      <c r="A17" s="186">
        <v>3</v>
      </c>
      <c r="B17" s="183" t="s">
        <v>60</v>
      </c>
      <c r="C17" s="188" t="s">
        <v>111</v>
      </c>
      <c r="D17" s="183" t="s">
        <v>73</v>
      </c>
      <c r="E17" s="187">
        <v>87.9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0" ht="22.5" x14ac:dyDescent="0.2">
      <c r="A18" s="186">
        <v>4</v>
      </c>
      <c r="B18" s="183" t="s">
        <v>60</v>
      </c>
      <c r="C18" s="188" t="s">
        <v>99</v>
      </c>
      <c r="D18" s="183" t="s">
        <v>73</v>
      </c>
      <c r="E18" s="187">
        <v>87.9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0" x14ac:dyDescent="0.2">
      <c r="A19" s="186">
        <v>5</v>
      </c>
      <c r="B19" s="183"/>
      <c r="C19" s="189" t="s">
        <v>270</v>
      </c>
      <c r="D19" s="183" t="s">
        <v>90</v>
      </c>
      <c r="E19" s="187">
        <v>10.55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T19" s="21"/>
    </row>
    <row r="20" spans="1:20" ht="22.5" x14ac:dyDescent="0.2">
      <c r="A20" s="186">
        <v>6</v>
      </c>
      <c r="B20" s="183"/>
      <c r="C20" s="189" t="s">
        <v>271</v>
      </c>
      <c r="D20" s="183" t="s">
        <v>101</v>
      </c>
      <c r="E20" s="187">
        <v>439.5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T20" s="21"/>
    </row>
    <row r="21" spans="1:20" x14ac:dyDescent="0.2">
      <c r="A21" s="186">
        <v>7</v>
      </c>
      <c r="B21" s="183" t="s">
        <v>60</v>
      </c>
      <c r="C21" s="188" t="s">
        <v>112</v>
      </c>
      <c r="D21" s="183" t="s">
        <v>73</v>
      </c>
      <c r="E21" s="187">
        <v>87.9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0" x14ac:dyDescent="0.2">
      <c r="A22" s="186">
        <v>8</v>
      </c>
      <c r="B22" s="183"/>
      <c r="C22" s="189" t="s">
        <v>113</v>
      </c>
      <c r="D22" s="183" t="s">
        <v>114</v>
      </c>
      <c r="E22" s="187">
        <v>14.65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0" x14ac:dyDescent="0.2">
      <c r="A23" s="186">
        <v>9</v>
      </c>
      <c r="B23" s="183"/>
      <c r="C23" s="189" t="s">
        <v>350</v>
      </c>
      <c r="D23" s="183" t="s">
        <v>64</v>
      </c>
      <c r="E23" s="187">
        <v>483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0" x14ac:dyDescent="0.2">
      <c r="A24" s="186">
        <v>10</v>
      </c>
      <c r="B24" s="183"/>
      <c r="C24" s="189" t="s">
        <v>109</v>
      </c>
      <c r="D24" s="183" t="s">
        <v>64</v>
      </c>
      <c r="E24" s="187">
        <v>483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0" ht="22.5" x14ac:dyDescent="0.2">
      <c r="A25" s="186">
        <v>11</v>
      </c>
      <c r="B25" s="183"/>
      <c r="C25" s="189" t="s">
        <v>348</v>
      </c>
      <c r="D25" s="183" t="s">
        <v>73</v>
      </c>
      <c r="E25" s="187">
        <v>89.66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0" ht="22.5" x14ac:dyDescent="0.2">
      <c r="A26" s="186">
        <v>12</v>
      </c>
      <c r="B26" s="183" t="s">
        <v>60</v>
      </c>
      <c r="C26" s="188" t="s">
        <v>341</v>
      </c>
      <c r="D26" s="183" t="s">
        <v>73</v>
      </c>
      <c r="E26" s="187">
        <v>2.8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0" x14ac:dyDescent="0.2">
      <c r="A27" s="186">
        <v>13</v>
      </c>
      <c r="B27" s="183"/>
      <c r="C27" s="189" t="s">
        <v>113</v>
      </c>
      <c r="D27" s="183" t="s">
        <v>114</v>
      </c>
      <c r="E27" s="187">
        <v>0.47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0" x14ac:dyDescent="0.2">
      <c r="A28" s="186">
        <v>14</v>
      </c>
      <c r="B28" s="183"/>
      <c r="C28" s="189" t="s">
        <v>342</v>
      </c>
      <c r="D28" s="183" t="s">
        <v>62</v>
      </c>
      <c r="E28" s="187">
        <v>11.2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0" x14ac:dyDescent="0.2">
      <c r="A29" s="186">
        <v>15</v>
      </c>
      <c r="B29" s="183"/>
      <c r="C29" s="189" t="s">
        <v>347</v>
      </c>
      <c r="D29" s="183" t="s">
        <v>64</v>
      </c>
      <c r="E29" s="187">
        <v>25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0" x14ac:dyDescent="0.2">
      <c r="A30" s="186">
        <v>16</v>
      </c>
      <c r="B30" s="183"/>
      <c r="C30" s="189" t="s">
        <v>109</v>
      </c>
      <c r="D30" s="183" t="s">
        <v>64</v>
      </c>
      <c r="E30" s="187">
        <v>25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T30" s="21"/>
    </row>
    <row r="31" spans="1:20" ht="22.5" x14ac:dyDescent="0.2">
      <c r="A31" s="186">
        <v>17</v>
      </c>
      <c r="B31" s="183"/>
      <c r="C31" s="189" t="s">
        <v>628</v>
      </c>
      <c r="D31" s="183" t="s">
        <v>73</v>
      </c>
      <c r="E31" s="187">
        <v>2.86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0" ht="22.5" x14ac:dyDescent="0.2">
      <c r="A32" s="186">
        <v>18</v>
      </c>
      <c r="B32" s="183" t="s">
        <v>60</v>
      </c>
      <c r="C32" s="188" t="s">
        <v>343</v>
      </c>
      <c r="D32" s="183" t="s">
        <v>73</v>
      </c>
      <c r="E32" s="187">
        <v>0.3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0" x14ac:dyDescent="0.2">
      <c r="A33" s="186">
        <v>19</v>
      </c>
      <c r="B33" s="183"/>
      <c r="C33" s="189" t="s">
        <v>113</v>
      </c>
      <c r="D33" s="183" t="s">
        <v>114</v>
      </c>
      <c r="E33" s="187">
        <v>0.05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0" x14ac:dyDescent="0.2">
      <c r="A34" s="186">
        <v>20</v>
      </c>
      <c r="B34" s="183"/>
      <c r="C34" s="189" t="s">
        <v>342</v>
      </c>
      <c r="D34" s="183" t="s">
        <v>62</v>
      </c>
      <c r="E34" s="187">
        <v>2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0" x14ac:dyDescent="0.2">
      <c r="A35" s="186">
        <v>21</v>
      </c>
      <c r="B35" s="183"/>
      <c r="C35" s="189" t="s">
        <v>350</v>
      </c>
      <c r="D35" s="183" t="s">
        <v>64</v>
      </c>
      <c r="E35" s="187">
        <v>3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0" x14ac:dyDescent="0.2">
      <c r="A36" s="186">
        <v>22</v>
      </c>
      <c r="B36" s="183"/>
      <c r="C36" s="189" t="s">
        <v>109</v>
      </c>
      <c r="D36" s="183" t="s">
        <v>64</v>
      </c>
      <c r="E36" s="187">
        <v>3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0" ht="22.5" x14ac:dyDescent="0.2">
      <c r="A37" s="186">
        <v>23</v>
      </c>
      <c r="B37" s="183"/>
      <c r="C37" s="189" t="s">
        <v>628</v>
      </c>
      <c r="D37" s="183" t="s">
        <v>73</v>
      </c>
      <c r="E37" s="187">
        <v>0.31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T37" s="21"/>
    </row>
    <row r="38" spans="1:20" x14ac:dyDescent="0.2">
      <c r="A38" s="186">
        <v>24</v>
      </c>
      <c r="B38" s="183" t="s">
        <v>60</v>
      </c>
      <c r="C38" s="188" t="s">
        <v>103</v>
      </c>
      <c r="D38" s="183" t="s">
        <v>73</v>
      </c>
      <c r="E38" s="187">
        <v>87.9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0" x14ac:dyDescent="0.2">
      <c r="A39" s="186">
        <v>25</v>
      </c>
      <c r="B39" s="183"/>
      <c r="C39" s="189" t="s">
        <v>270</v>
      </c>
      <c r="D39" s="183" t="s">
        <v>90</v>
      </c>
      <c r="E39" s="187">
        <v>10.55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0" x14ac:dyDescent="0.2">
      <c r="A40" s="186">
        <v>26</v>
      </c>
      <c r="B40" s="183"/>
      <c r="C40" s="189" t="s">
        <v>351</v>
      </c>
      <c r="D40" s="183" t="s">
        <v>92</v>
      </c>
      <c r="E40" s="187">
        <v>395.55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0" x14ac:dyDescent="0.2">
      <c r="A41" s="186">
        <v>27</v>
      </c>
      <c r="B41" s="183"/>
      <c r="C41" s="189" t="s">
        <v>94</v>
      </c>
      <c r="D41" s="183" t="s">
        <v>73</v>
      </c>
      <c r="E41" s="187">
        <v>105.48</v>
      </c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0" x14ac:dyDescent="0.2">
      <c r="A42" s="186">
        <v>28</v>
      </c>
      <c r="B42" s="183"/>
      <c r="C42" s="189" t="s">
        <v>104</v>
      </c>
      <c r="D42" s="183" t="s">
        <v>62</v>
      </c>
      <c r="E42" s="187">
        <v>5.3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T42" s="21"/>
    </row>
    <row r="43" spans="1:20" ht="22.5" x14ac:dyDescent="0.2">
      <c r="A43" s="186">
        <v>29</v>
      </c>
      <c r="B43" s="183"/>
      <c r="C43" s="189" t="s">
        <v>326</v>
      </c>
      <c r="D43" s="183" t="s">
        <v>62</v>
      </c>
      <c r="E43" s="187">
        <v>2.2000000000000002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T43" s="21"/>
    </row>
    <row r="44" spans="1:20" x14ac:dyDescent="0.2">
      <c r="A44" s="186">
        <v>30</v>
      </c>
      <c r="B44" s="183" t="s">
        <v>60</v>
      </c>
      <c r="C44" s="188" t="s">
        <v>106</v>
      </c>
      <c r="D44" s="183" t="s">
        <v>73</v>
      </c>
      <c r="E44" s="187">
        <v>41.1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T44" s="21"/>
    </row>
    <row r="45" spans="1:20" x14ac:dyDescent="0.2">
      <c r="A45" s="186">
        <v>31</v>
      </c>
      <c r="B45" s="183"/>
      <c r="C45" s="189" t="s">
        <v>336</v>
      </c>
      <c r="D45" s="183" t="s">
        <v>90</v>
      </c>
      <c r="E45" s="187">
        <v>6.17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T45" s="21"/>
    </row>
    <row r="46" spans="1:20" ht="22.5" x14ac:dyDescent="0.2">
      <c r="A46" s="186">
        <v>32</v>
      </c>
      <c r="B46" s="183"/>
      <c r="C46" s="189" t="s">
        <v>335</v>
      </c>
      <c r="D46" s="183" t="s">
        <v>92</v>
      </c>
      <c r="E46" s="187">
        <v>164.4</v>
      </c>
      <c r="F46" s="113"/>
      <c r="G46" s="114"/>
      <c r="H46" s="115">
        <f t="shared" ref="H46:H77" si="7">ROUND(F46*G46,2)</f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T46" s="21"/>
    </row>
    <row r="47" spans="1:20" ht="33.75" x14ac:dyDescent="0.2">
      <c r="A47" s="190"/>
      <c r="B47" s="191"/>
      <c r="C47" s="192" t="s">
        <v>344</v>
      </c>
      <c r="D47" s="193"/>
      <c r="E47" s="194"/>
      <c r="F47" s="113"/>
      <c r="G47" s="114"/>
      <c r="H47" s="115">
        <f t="shared" si="7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  <c r="Q47" s="17"/>
      <c r="T47" s="21"/>
    </row>
    <row r="48" spans="1:20" ht="33.75" x14ac:dyDescent="0.2">
      <c r="A48" s="186">
        <v>1</v>
      </c>
      <c r="B48" s="183" t="s">
        <v>60</v>
      </c>
      <c r="C48" s="188" t="s">
        <v>349</v>
      </c>
      <c r="D48" s="183" t="s">
        <v>62</v>
      </c>
      <c r="E48" s="187">
        <v>18.899999999999999</v>
      </c>
      <c r="F48" s="113"/>
      <c r="G48" s="114"/>
      <c r="H48" s="115">
        <f t="shared" si="7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  <c r="T48" s="21"/>
    </row>
    <row r="49" spans="1:20" x14ac:dyDescent="0.2">
      <c r="A49" s="186">
        <v>2</v>
      </c>
      <c r="B49" s="183" t="s">
        <v>60</v>
      </c>
      <c r="C49" s="188" t="s">
        <v>149</v>
      </c>
      <c r="D49" s="183" t="s">
        <v>73</v>
      </c>
      <c r="E49" s="187">
        <v>36.4</v>
      </c>
      <c r="F49" s="113"/>
      <c r="G49" s="114"/>
      <c r="H49" s="115">
        <f t="shared" si="7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  <c r="T49" s="21"/>
    </row>
    <row r="50" spans="1:20" x14ac:dyDescent="0.2">
      <c r="A50" s="186">
        <v>3</v>
      </c>
      <c r="B50" s="183" t="s">
        <v>60</v>
      </c>
      <c r="C50" s="188" t="s">
        <v>111</v>
      </c>
      <c r="D50" s="183" t="s">
        <v>73</v>
      </c>
      <c r="E50" s="187">
        <v>36.4</v>
      </c>
      <c r="F50" s="113"/>
      <c r="G50" s="114"/>
      <c r="H50" s="115">
        <f t="shared" si="7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  <c r="T50" s="21"/>
    </row>
    <row r="51" spans="1:20" ht="22.5" x14ac:dyDescent="0.2">
      <c r="A51" s="186">
        <v>4</v>
      </c>
      <c r="B51" s="183" t="s">
        <v>60</v>
      </c>
      <c r="C51" s="188" t="s">
        <v>99</v>
      </c>
      <c r="D51" s="183" t="s">
        <v>73</v>
      </c>
      <c r="E51" s="187">
        <v>36.4</v>
      </c>
      <c r="F51" s="113"/>
      <c r="G51" s="114"/>
      <c r="H51" s="115">
        <f t="shared" si="7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  <c r="T51" s="21"/>
    </row>
    <row r="52" spans="1:20" x14ac:dyDescent="0.2">
      <c r="A52" s="186">
        <v>5</v>
      </c>
      <c r="B52" s="183"/>
      <c r="C52" s="189" t="s">
        <v>154</v>
      </c>
      <c r="D52" s="183" t="s">
        <v>90</v>
      </c>
      <c r="E52" s="187">
        <v>4.37</v>
      </c>
      <c r="F52" s="113"/>
      <c r="G52" s="114"/>
      <c r="H52" s="115">
        <f t="shared" si="7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  <c r="T52" s="21"/>
    </row>
    <row r="53" spans="1:20" ht="22.5" x14ac:dyDescent="0.2">
      <c r="A53" s="186">
        <v>6</v>
      </c>
      <c r="B53" s="183"/>
      <c r="C53" s="189" t="s">
        <v>100</v>
      </c>
      <c r="D53" s="183" t="s">
        <v>101</v>
      </c>
      <c r="E53" s="187">
        <v>182</v>
      </c>
      <c r="F53" s="113"/>
      <c r="G53" s="114"/>
      <c r="H53" s="115">
        <f t="shared" si="7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  <c r="T53" s="21"/>
    </row>
    <row r="54" spans="1:20" x14ac:dyDescent="0.2">
      <c r="A54" s="186">
        <v>7</v>
      </c>
      <c r="B54" s="183" t="s">
        <v>60</v>
      </c>
      <c r="C54" s="188" t="s">
        <v>112</v>
      </c>
      <c r="D54" s="183" t="s">
        <v>73</v>
      </c>
      <c r="E54" s="187">
        <v>36.4</v>
      </c>
      <c r="F54" s="113"/>
      <c r="G54" s="114"/>
      <c r="H54" s="115">
        <f t="shared" si="7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  <c r="T54" s="21"/>
    </row>
    <row r="55" spans="1:20" x14ac:dyDescent="0.2">
      <c r="A55" s="186">
        <v>8</v>
      </c>
      <c r="B55" s="183"/>
      <c r="C55" s="189" t="s">
        <v>113</v>
      </c>
      <c r="D55" s="183" t="s">
        <v>114</v>
      </c>
      <c r="E55" s="187">
        <v>6.07</v>
      </c>
      <c r="F55" s="113"/>
      <c r="G55" s="114"/>
      <c r="H55" s="115">
        <f t="shared" si="7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  <c r="T55" s="21"/>
    </row>
    <row r="56" spans="1:20" x14ac:dyDescent="0.2">
      <c r="A56" s="186">
        <v>9</v>
      </c>
      <c r="B56" s="183"/>
      <c r="C56" s="189" t="s">
        <v>350</v>
      </c>
      <c r="D56" s="183" t="s">
        <v>64</v>
      </c>
      <c r="E56" s="187">
        <v>200</v>
      </c>
      <c r="F56" s="113"/>
      <c r="G56" s="114"/>
      <c r="H56" s="115">
        <f t="shared" si="7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  <c r="T56" s="21"/>
    </row>
    <row r="57" spans="1:20" x14ac:dyDescent="0.2">
      <c r="A57" s="186">
        <v>10</v>
      </c>
      <c r="B57" s="183"/>
      <c r="C57" s="189" t="s">
        <v>109</v>
      </c>
      <c r="D57" s="183" t="s">
        <v>64</v>
      </c>
      <c r="E57" s="187">
        <v>200</v>
      </c>
      <c r="F57" s="113"/>
      <c r="G57" s="114"/>
      <c r="H57" s="115">
        <f t="shared" si="7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  <c r="T57" s="21"/>
    </row>
    <row r="58" spans="1:20" ht="22.5" x14ac:dyDescent="0.2">
      <c r="A58" s="186">
        <v>11</v>
      </c>
      <c r="B58" s="183"/>
      <c r="C58" s="189" t="s">
        <v>348</v>
      </c>
      <c r="D58" s="183" t="s">
        <v>73</v>
      </c>
      <c r="E58" s="187">
        <v>37.130000000000003</v>
      </c>
      <c r="F58" s="113"/>
      <c r="G58" s="114"/>
      <c r="H58" s="115">
        <f t="shared" si="7"/>
        <v>0</v>
      </c>
      <c r="I58" s="114"/>
      <c r="J58" s="114"/>
      <c r="K58" s="116">
        <f t="shared" si="1"/>
        <v>0</v>
      </c>
      <c r="L58" s="117">
        <f t="shared" si="2"/>
        <v>0</v>
      </c>
      <c r="M58" s="115">
        <f t="shared" si="3"/>
        <v>0</v>
      </c>
      <c r="N58" s="115">
        <f t="shared" si="4"/>
        <v>0</v>
      </c>
      <c r="O58" s="115">
        <f t="shared" si="5"/>
        <v>0</v>
      </c>
      <c r="P58" s="116">
        <f t="shared" si="6"/>
        <v>0</v>
      </c>
      <c r="T58" s="21"/>
    </row>
    <row r="59" spans="1:20" x14ac:dyDescent="0.2">
      <c r="A59" s="186">
        <v>12</v>
      </c>
      <c r="B59" s="183" t="s">
        <v>60</v>
      </c>
      <c r="C59" s="188" t="s">
        <v>103</v>
      </c>
      <c r="D59" s="183" t="s">
        <v>73</v>
      </c>
      <c r="E59" s="187">
        <v>36.4</v>
      </c>
      <c r="F59" s="113"/>
      <c r="G59" s="114"/>
      <c r="H59" s="115">
        <f t="shared" si="7"/>
        <v>0</v>
      </c>
      <c r="I59" s="114"/>
      <c r="J59" s="114"/>
      <c r="K59" s="116">
        <f t="shared" si="1"/>
        <v>0</v>
      </c>
      <c r="L59" s="117">
        <f t="shared" si="2"/>
        <v>0</v>
      </c>
      <c r="M59" s="115">
        <f t="shared" si="3"/>
        <v>0</v>
      </c>
      <c r="N59" s="115">
        <f t="shared" si="4"/>
        <v>0</v>
      </c>
      <c r="O59" s="115">
        <f t="shared" si="5"/>
        <v>0</v>
      </c>
      <c r="P59" s="116">
        <f t="shared" si="6"/>
        <v>0</v>
      </c>
      <c r="T59" s="21"/>
    </row>
    <row r="60" spans="1:20" x14ac:dyDescent="0.2">
      <c r="A60" s="186">
        <v>13</v>
      </c>
      <c r="B60" s="183"/>
      <c r="C60" s="189" t="s">
        <v>270</v>
      </c>
      <c r="D60" s="183" t="s">
        <v>90</v>
      </c>
      <c r="E60" s="187">
        <v>4.37</v>
      </c>
      <c r="F60" s="113"/>
      <c r="G60" s="114"/>
      <c r="H60" s="115">
        <f t="shared" si="7"/>
        <v>0</v>
      </c>
      <c r="I60" s="114"/>
      <c r="J60" s="114"/>
      <c r="K60" s="116">
        <f t="shared" si="1"/>
        <v>0</v>
      </c>
      <c r="L60" s="117">
        <f t="shared" si="2"/>
        <v>0</v>
      </c>
      <c r="M60" s="115">
        <f t="shared" si="3"/>
        <v>0</v>
      </c>
      <c r="N60" s="115">
        <f t="shared" si="4"/>
        <v>0</v>
      </c>
      <c r="O60" s="115">
        <f t="shared" si="5"/>
        <v>0</v>
      </c>
      <c r="P60" s="116">
        <f t="shared" si="6"/>
        <v>0</v>
      </c>
      <c r="T60" s="21"/>
    </row>
    <row r="61" spans="1:20" x14ac:dyDescent="0.2">
      <c r="A61" s="186">
        <v>14</v>
      </c>
      <c r="B61" s="183"/>
      <c r="C61" s="189" t="s">
        <v>351</v>
      </c>
      <c r="D61" s="183" t="s">
        <v>92</v>
      </c>
      <c r="E61" s="187">
        <v>163.80000000000001</v>
      </c>
      <c r="F61" s="113"/>
      <c r="G61" s="114"/>
      <c r="H61" s="115">
        <f t="shared" si="7"/>
        <v>0</v>
      </c>
      <c r="I61" s="114"/>
      <c r="J61" s="114"/>
      <c r="K61" s="116">
        <f t="shared" si="1"/>
        <v>0</v>
      </c>
      <c r="L61" s="117">
        <f t="shared" si="2"/>
        <v>0</v>
      </c>
      <c r="M61" s="115">
        <f t="shared" si="3"/>
        <v>0</v>
      </c>
      <c r="N61" s="115">
        <f t="shared" si="4"/>
        <v>0</v>
      </c>
      <c r="O61" s="115">
        <f t="shared" si="5"/>
        <v>0</v>
      </c>
      <c r="P61" s="116">
        <f t="shared" si="6"/>
        <v>0</v>
      </c>
      <c r="T61" s="21"/>
    </row>
    <row r="62" spans="1:20" x14ac:dyDescent="0.2">
      <c r="A62" s="186">
        <v>15</v>
      </c>
      <c r="B62" s="183"/>
      <c r="C62" s="189" t="s">
        <v>94</v>
      </c>
      <c r="D62" s="183" t="s">
        <v>73</v>
      </c>
      <c r="E62" s="187">
        <v>43.68</v>
      </c>
      <c r="F62" s="113"/>
      <c r="G62" s="114"/>
      <c r="H62" s="115">
        <f t="shared" si="7"/>
        <v>0</v>
      </c>
      <c r="I62" s="114"/>
      <c r="J62" s="114"/>
      <c r="K62" s="116">
        <f t="shared" si="1"/>
        <v>0</v>
      </c>
      <c r="L62" s="117">
        <f t="shared" si="2"/>
        <v>0</v>
      </c>
      <c r="M62" s="115">
        <f t="shared" si="3"/>
        <v>0</v>
      </c>
      <c r="N62" s="115">
        <f t="shared" si="4"/>
        <v>0</v>
      </c>
      <c r="O62" s="115">
        <f t="shared" si="5"/>
        <v>0</v>
      </c>
      <c r="P62" s="116">
        <f t="shared" si="6"/>
        <v>0</v>
      </c>
      <c r="T62" s="21"/>
    </row>
    <row r="63" spans="1:20" x14ac:dyDescent="0.2">
      <c r="A63" s="186">
        <v>16</v>
      </c>
      <c r="B63" s="183" t="s">
        <v>60</v>
      </c>
      <c r="C63" s="188" t="s">
        <v>106</v>
      </c>
      <c r="D63" s="183" t="s">
        <v>73</v>
      </c>
      <c r="E63" s="187">
        <v>41.1</v>
      </c>
      <c r="F63" s="113"/>
      <c r="G63" s="114"/>
      <c r="H63" s="115">
        <f t="shared" si="7"/>
        <v>0</v>
      </c>
      <c r="I63" s="114"/>
      <c r="J63" s="114"/>
      <c r="K63" s="116">
        <f t="shared" si="1"/>
        <v>0</v>
      </c>
      <c r="L63" s="117">
        <f t="shared" si="2"/>
        <v>0</v>
      </c>
      <c r="M63" s="115">
        <f t="shared" si="3"/>
        <v>0</v>
      </c>
      <c r="N63" s="115">
        <f t="shared" si="4"/>
        <v>0</v>
      </c>
      <c r="O63" s="115">
        <f t="shared" si="5"/>
        <v>0</v>
      </c>
      <c r="P63" s="116">
        <f t="shared" si="6"/>
        <v>0</v>
      </c>
      <c r="T63" s="21"/>
    </row>
    <row r="64" spans="1:20" x14ac:dyDescent="0.2">
      <c r="A64" s="186">
        <v>17</v>
      </c>
      <c r="B64" s="183"/>
      <c r="C64" s="189" t="s">
        <v>336</v>
      </c>
      <c r="D64" s="183" t="s">
        <v>90</v>
      </c>
      <c r="E64" s="187">
        <v>6.17</v>
      </c>
      <c r="F64" s="113"/>
      <c r="G64" s="114"/>
      <c r="H64" s="115">
        <f t="shared" si="7"/>
        <v>0</v>
      </c>
      <c r="I64" s="114"/>
      <c r="J64" s="114"/>
      <c r="K64" s="116">
        <f t="shared" si="1"/>
        <v>0</v>
      </c>
      <c r="L64" s="117">
        <f t="shared" si="2"/>
        <v>0</v>
      </c>
      <c r="M64" s="115">
        <f t="shared" si="3"/>
        <v>0</v>
      </c>
      <c r="N64" s="115">
        <f t="shared" si="4"/>
        <v>0</v>
      </c>
      <c r="O64" s="115">
        <f t="shared" si="5"/>
        <v>0</v>
      </c>
      <c r="P64" s="116">
        <f t="shared" si="6"/>
        <v>0</v>
      </c>
      <c r="T64" s="21"/>
    </row>
    <row r="65" spans="1:20" ht="22.5" x14ac:dyDescent="0.2">
      <c r="A65" s="186">
        <v>18</v>
      </c>
      <c r="B65" s="183"/>
      <c r="C65" s="189" t="s">
        <v>335</v>
      </c>
      <c r="D65" s="183" t="s">
        <v>92</v>
      </c>
      <c r="E65" s="187">
        <v>164.4</v>
      </c>
      <c r="F65" s="113"/>
      <c r="G65" s="114"/>
      <c r="H65" s="115">
        <f t="shared" si="7"/>
        <v>0</v>
      </c>
      <c r="I65" s="114"/>
      <c r="J65" s="114"/>
      <c r="K65" s="116">
        <f t="shared" si="1"/>
        <v>0</v>
      </c>
      <c r="L65" s="117">
        <f t="shared" si="2"/>
        <v>0</v>
      </c>
      <c r="M65" s="115">
        <f t="shared" si="3"/>
        <v>0</v>
      </c>
      <c r="N65" s="115">
        <f t="shared" si="4"/>
        <v>0</v>
      </c>
      <c r="O65" s="115">
        <f t="shared" si="5"/>
        <v>0</v>
      </c>
      <c r="P65" s="116">
        <f t="shared" si="6"/>
        <v>0</v>
      </c>
      <c r="T65" s="21"/>
    </row>
    <row r="66" spans="1:20" ht="33.75" x14ac:dyDescent="0.2">
      <c r="A66" s="190"/>
      <c r="B66" s="191"/>
      <c r="C66" s="192" t="s">
        <v>345</v>
      </c>
      <c r="D66" s="193"/>
      <c r="E66" s="194"/>
      <c r="F66" s="113"/>
      <c r="G66" s="114"/>
      <c r="H66" s="115">
        <f t="shared" si="7"/>
        <v>0</v>
      </c>
      <c r="I66" s="114"/>
      <c r="J66" s="114"/>
      <c r="K66" s="116">
        <f t="shared" si="1"/>
        <v>0</v>
      </c>
      <c r="L66" s="117">
        <f t="shared" si="2"/>
        <v>0</v>
      </c>
      <c r="M66" s="115">
        <f t="shared" si="3"/>
        <v>0</v>
      </c>
      <c r="N66" s="115">
        <f t="shared" si="4"/>
        <v>0</v>
      </c>
      <c r="O66" s="115">
        <f t="shared" si="5"/>
        <v>0</v>
      </c>
      <c r="P66" s="116">
        <f t="shared" si="6"/>
        <v>0</v>
      </c>
      <c r="Q66" s="17"/>
      <c r="T66" s="21"/>
    </row>
    <row r="67" spans="1:20" ht="33.75" x14ac:dyDescent="0.2">
      <c r="A67" s="186">
        <v>1</v>
      </c>
      <c r="B67" s="183" t="s">
        <v>60</v>
      </c>
      <c r="C67" s="188" t="s">
        <v>349</v>
      </c>
      <c r="D67" s="183" t="s">
        <v>62</v>
      </c>
      <c r="E67" s="187">
        <v>81.67</v>
      </c>
      <c r="F67" s="113"/>
      <c r="G67" s="114"/>
      <c r="H67" s="115">
        <f t="shared" si="7"/>
        <v>0</v>
      </c>
      <c r="I67" s="114"/>
      <c r="J67" s="114"/>
      <c r="K67" s="116">
        <f t="shared" si="1"/>
        <v>0</v>
      </c>
      <c r="L67" s="117">
        <f t="shared" si="2"/>
        <v>0</v>
      </c>
      <c r="M67" s="115">
        <f t="shared" si="3"/>
        <v>0</v>
      </c>
      <c r="N67" s="115">
        <f t="shared" si="4"/>
        <v>0</v>
      </c>
      <c r="O67" s="115">
        <f t="shared" si="5"/>
        <v>0</v>
      </c>
      <c r="P67" s="116">
        <f t="shared" si="6"/>
        <v>0</v>
      </c>
      <c r="T67" s="21"/>
    </row>
    <row r="68" spans="1:20" x14ac:dyDescent="0.2">
      <c r="A68" s="186">
        <v>2</v>
      </c>
      <c r="B68" s="183" t="s">
        <v>60</v>
      </c>
      <c r="C68" s="188" t="s">
        <v>149</v>
      </c>
      <c r="D68" s="183" t="s">
        <v>73</v>
      </c>
      <c r="E68" s="187">
        <v>154</v>
      </c>
      <c r="F68" s="113"/>
      <c r="G68" s="114"/>
      <c r="H68" s="115">
        <f t="shared" si="7"/>
        <v>0</v>
      </c>
      <c r="I68" s="114"/>
      <c r="J68" s="114"/>
      <c r="K68" s="116">
        <f t="shared" si="1"/>
        <v>0</v>
      </c>
      <c r="L68" s="117">
        <f t="shared" si="2"/>
        <v>0</v>
      </c>
      <c r="M68" s="115">
        <f t="shared" si="3"/>
        <v>0</v>
      </c>
      <c r="N68" s="115">
        <f t="shared" si="4"/>
        <v>0</v>
      </c>
      <c r="O68" s="115">
        <f t="shared" si="5"/>
        <v>0</v>
      </c>
      <c r="P68" s="116">
        <f t="shared" si="6"/>
        <v>0</v>
      </c>
      <c r="T68" s="21"/>
    </row>
    <row r="69" spans="1:20" x14ac:dyDescent="0.2">
      <c r="A69" s="186">
        <v>3</v>
      </c>
      <c r="B69" s="183" t="s">
        <v>60</v>
      </c>
      <c r="C69" s="188" t="s">
        <v>111</v>
      </c>
      <c r="D69" s="183" t="s">
        <v>73</v>
      </c>
      <c r="E69" s="187">
        <v>154</v>
      </c>
      <c r="F69" s="113"/>
      <c r="G69" s="114"/>
      <c r="H69" s="115">
        <f t="shared" si="7"/>
        <v>0</v>
      </c>
      <c r="I69" s="114"/>
      <c r="J69" s="114"/>
      <c r="K69" s="116">
        <f t="shared" si="1"/>
        <v>0</v>
      </c>
      <c r="L69" s="117">
        <f t="shared" si="2"/>
        <v>0</v>
      </c>
      <c r="M69" s="115">
        <f t="shared" si="3"/>
        <v>0</v>
      </c>
      <c r="N69" s="115">
        <f t="shared" si="4"/>
        <v>0</v>
      </c>
      <c r="O69" s="115">
        <f t="shared" si="5"/>
        <v>0</v>
      </c>
      <c r="P69" s="116">
        <f t="shared" si="6"/>
        <v>0</v>
      </c>
      <c r="T69" s="21"/>
    </row>
    <row r="70" spans="1:20" ht="22.5" x14ac:dyDescent="0.2">
      <c r="A70" s="186">
        <v>4</v>
      </c>
      <c r="B70" s="183" t="s">
        <v>60</v>
      </c>
      <c r="C70" s="188" t="s">
        <v>99</v>
      </c>
      <c r="D70" s="183" t="s">
        <v>73</v>
      </c>
      <c r="E70" s="187">
        <v>154</v>
      </c>
      <c r="F70" s="113"/>
      <c r="G70" s="114"/>
      <c r="H70" s="115">
        <f t="shared" si="7"/>
        <v>0</v>
      </c>
      <c r="I70" s="114"/>
      <c r="J70" s="114"/>
      <c r="K70" s="116">
        <f t="shared" si="1"/>
        <v>0</v>
      </c>
      <c r="L70" s="117">
        <f t="shared" si="2"/>
        <v>0</v>
      </c>
      <c r="M70" s="115">
        <f t="shared" si="3"/>
        <v>0</v>
      </c>
      <c r="N70" s="115">
        <f t="shared" si="4"/>
        <v>0</v>
      </c>
      <c r="O70" s="115">
        <f t="shared" si="5"/>
        <v>0</v>
      </c>
      <c r="P70" s="116">
        <f t="shared" si="6"/>
        <v>0</v>
      </c>
      <c r="T70" s="21"/>
    </row>
    <row r="71" spans="1:20" x14ac:dyDescent="0.2">
      <c r="A71" s="186">
        <v>5</v>
      </c>
      <c r="B71" s="183"/>
      <c r="C71" s="189" t="s">
        <v>270</v>
      </c>
      <c r="D71" s="183" t="s">
        <v>90</v>
      </c>
      <c r="E71" s="187">
        <v>18.48</v>
      </c>
      <c r="F71" s="113"/>
      <c r="G71" s="114"/>
      <c r="H71" s="115">
        <f t="shared" si="7"/>
        <v>0</v>
      </c>
      <c r="I71" s="114"/>
      <c r="J71" s="114"/>
      <c r="K71" s="116">
        <f t="shared" si="1"/>
        <v>0</v>
      </c>
      <c r="L71" s="117">
        <f t="shared" si="2"/>
        <v>0</v>
      </c>
      <c r="M71" s="115">
        <f t="shared" si="3"/>
        <v>0</v>
      </c>
      <c r="N71" s="115">
        <f t="shared" si="4"/>
        <v>0</v>
      </c>
      <c r="O71" s="115">
        <f t="shared" si="5"/>
        <v>0</v>
      </c>
      <c r="P71" s="116">
        <f t="shared" si="6"/>
        <v>0</v>
      </c>
      <c r="T71" s="21"/>
    </row>
    <row r="72" spans="1:20" ht="22.5" x14ac:dyDescent="0.2">
      <c r="A72" s="186">
        <v>6</v>
      </c>
      <c r="B72" s="183"/>
      <c r="C72" s="189" t="s">
        <v>271</v>
      </c>
      <c r="D72" s="183" t="s">
        <v>101</v>
      </c>
      <c r="E72" s="187">
        <v>770</v>
      </c>
      <c r="F72" s="113"/>
      <c r="G72" s="114"/>
      <c r="H72" s="115">
        <f t="shared" si="7"/>
        <v>0</v>
      </c>
      <c r="I72" s="114"/>
      <c r="J72" s="114"/>
      <c r="K72" s="116">
        <f t="shared" si="1"/>
        <v>0</v>
      </c>
      <c r="L72" s="117">
        <f t="shared" si="2"/>
        <v>0</v>
      </c>
      <c r="M72" s="115">
        <f t="shared" si="3"/>
        <v>0</v>
      </c>
      <c r="N72" s="115">
        <f t="shared" si="4"/>
        <v>0</v>
      </c>
      <c r="O72" s="115">
        <f t="shared" si="5"/>
        <v>0</v>
      </c>
      <c r="P72" s="116">
        <f t="shared" si="6"/>
        <v>0</v>
      </c>
      <c r="T72" s="21"/>
    </row>
    <row r="73" spans="1:20" x14ac:dyDescent="0.2">
      <c r="A73" s="186">
        <v>7</v>
      </c>
      <c r="B73" s="183" t="s">
        <v>60</v>
      </c>
      <c r="C73" s="188" t="s">
        <v>112</v>
      </c>
      <c r="D73" s="183" t="s">
        <v>73</v>
      </c>
      <c r="E73" s="187">
        <v>154</v>
      </c>
      <c r="F73" s="113"/>
      <c r="G73" s="114"/>
      <c r="H73" s="115">
        <f t="shared" si="7"/>
        <v>0</v>
      </c>
      <c r="I73" s="114"/>
      <c r="J73" s="114"/>
      <c r="K73" s="116">
        <f t="shared" si="1"/>
        <v>0</v>
      </c>
      <c r="L73" s="117">
        <f t="shared" si="2"/>
        <v>0</v>
      </c>
      <c r="M73" s="115">
        <f t="shared" si="3"/>
        <v>0</v>
      </c>
      <c r="N73" s="115">
        <f t="shared" si="4"/>
        <v>0</v>
      </c>
      <c r="O73" s="115">
        <f t="shared" si="5"/>
        <v>0</v>
      </c>
      <c r="P73" s="116">
        <f t="shared" si="6"/>
        <v>0</v>
      </c>
      <c r="T73" s="21"/>
    </row>
    <row r="74" spans="1:20" x14ac:dyDescent="0.2">
      <c r="A74" s="186">
        <v>8</v>
      </c>
      <c r="B74" s="183"/>
      <c r="C74" s="189" t="s">
        <v>352</v>
      </c>
      <c r="D74" s="183" t="s">
        <v>114</v>
      </c>
      <c r="E74" s="187">
        <v>25.67</v>
      </c>
      <c r="F74" s="113"/>
      <c r="G74" s="114"/>
      <c r="H74" s="115">
        <f t="shared" si="7"/>
        <v>0</v>
      </c>
      <c r="I74" s="114"/>
      <c r="J74" s="114"/>
      <c r="K74" s="116">
        <f t="shared" si="1"/>
        <v>0</v>
      </c>
      <c r="L74" s="117">
        <f t="shared" si="2"/>
        <v>0</v>
      </c>
      <c r="M74" s="115">
        <f t="shared" si="3"/>
        <v>0</v>
      </c>
      <c r="N74" s="115">
        <f t="shared" si="4"/>
        <v>0</v>
      </c>
      <c r="O74" s="115">
        <f t="shared" si="5"/>
        <v>0</v>
      </c>
      <c r="P74" s="116">
        <f t="shared" si="6"/>
        <v>0</v>
      </c>
      <c r="T74" s="21"/>
    </row>
    <row r="75" spans="1:20" x14ac:dyDescent="0.2">
      <c r="A75" s="186">
        <v>9</v>
      </c>
      <c r="B75" s="183"/>
      <c r="C75" s="189" t="s">
        <v>353</v>
      </c>
      <c r="D75" s="183" t="s">
        <v>64</v>
      </c>
      <c r="E75" s="187">
        <v>847</v>
      </c>
      <c r="F75" s="113"/>
      <c r="G75" s="114"/>
      <c r="H75" s="115">
        <f t="shared" si="7"/>
        <v>0</v>
      </c>
      <c r="I75" s="114"/>
      <c r="J75" s="114"/>
      <c r="K75" s="116">
        <f t="shared" si="1"/>
        <v>0</v>
      </c>
      <c r="L75" s="117">
        <f t="shared" si="2"/>
        <v>0</v>
      </c>
      <c r="M75" s="115">
        <f t="shared" si="3"/>
        <v>0</v>
      </c>
      <c r="N75" s="115">
        <f t="shared" si="4"/>
        <v>0</v>
      </c>
      <c r="O75" s="115">
        <f t="shared" si="5"/>
        <v>0</v>
      </c>
      <c r="P75" s="116">
        <f t="shared" si="6"/>
        <v>0</v>
      </c>
      <c r="T75" s="21"/>
    </row>
    <row r="76" spans="1:20" x14ac:dyDescent="0.2">
      <c r="A76" s="186">
        <v>10</v>
      </c>
      <c r="B76" s="183"/>
      <c r="C76" s="189" t="s">
        <v>109</v>
      </c>
      <c r="D76" s="183" t="s">
        <v>64</v>
      </c>
      <c r="E76" s="187">
        <v>847</v>
      </c>
      <c r="F76" s="113"/>
      <c r="G76" s="114"/>
      <c r="H76" s="115">
        <f t="shared" si="7"/>
        <v>0</v>
      </c>
      <c r="I76" s="114"/>
      <c r="J76" s="114"/>
      <c r="K76" s="116">
        <f t="shared" si="1"/>
        <v>0</v>
      </c>
      <c r="L76" s="117">
        <f t="shared" si="2"/>
        <v>0</v>
      </c>
      <c r="M76" s="115">
        <f t="shared" si="3"/>
        <v>0</v>
      </c>
      <c r="N76" s="115">
        <f t="shared" si="4"/>
        <v>0</v>
      </c>
      <c r="O76" s="115">
        <f t="shared" si="5"/>
        <v>0</v>
      </c>
      <c r="P76" s="116">
        <f t="shared" si="6"/>
        <v>0</v>
      </c>
      <c r="T76" s="21"/>
    </row>
    <row r="77" spans="1:20" ht="22.5" x14ac:dyDescent="0.2">
      <c r="A77" s="186">
        <v>11</v>
      </c>
      <c r="B77" s="183"/>
      <c r="C77" s="189" t="s">
        <v>348</v>
      </c>
      <c r="D77" s="183" t="s">
        <v>73</v>
      </c>
      <c r="E77" s="187">
        <v>157.08000000000001</v>
      </c>
      <c r="F77" s="113"/>
      <c r="G77" s="114"/>
      <c r="H77" s="115">
        <f t="shared" si="7"/>
        <v>0</v>
      </c>
      <c r="I77" s="114"/>
      <c r="J77" s="114"/>
      <c r="K77" s="116">
        <f t="shared" si="1"/>
        <v>0</v>
      </c>
      <c r="L77" s="117">
        <f t="shared" si="2"/>
        <v>0</v>
      </c>
      <c r="M77" s="115">
        <f t="shared" si="3"/>
        <v>0</v>
      </c>
      <c r="N77" s="115">
        <f t="shared" si="4"/>
        <v>0</v>
      </c>
      <c r="O77" s="115">
        <f t="shared" si="5"/>
        <v>0</v>
      </c>
      <c r="P77" s="116">
        <f t="shared" si="6"/>
        <v>0</v>
      </c>
      <c r="T77" s="21"/>
    </row>
    <row r="78" spans="1:20" x14ac:dyDescent="0.2">
      <c r="A78" s="186">
        <v>12</v>
      </c>
      <c r="B78" s="183" t="s">
        <v>60</v>
      </c>
      <c r="C78" s="188" t="s">
        <v>103</v>
      </c>
      <c r="D78" s="183" t="s">
        <v>73</v>
      </c>
      <c r="E78" s="187">
        <v>154</v>
      </c>
      <c r="F78" s="113"/>
      <c r="G78" s="114"/>
      <c r="H78" s="115">
        <f t="shared" ref="H78:H109" si="8">ROUND(F78*G78,2)</f>
        <v>0</v>
      </c>
      <c r="I78" s="114"/>
      <c r="J78" s="114"/>
      <c r="K78" s="116">
        <f t="shared" ref="K78:K105" si="9">SUM(H78:J78)</f>
        <v>0</v>
      </c>
      <c r="L78" s="117">
        <f t="shared" ref="L78:L105" si="10">ROUND(E78*F78,2)</f>
        <v>0</v>
      </c>
      <c r="M78" s="115">
        <f t="shared" ref="M78:M105" si="11">ROUND(H78*E78,2)</f>
        <v>0</v>
      </c>
      <c r="N78" s="115">
        <f t="shared" ref="N78:N105" si="12">ROUND(I78*E78,2)</f>
        <v>0</v>
      </c>
      <c r="O78" s="115">
        <f t="shared" ref="O78:O105" si="13">ROUND(J78*E78,2)</f>
        <v>0</v>
      </c>
      <c r="P78" s="116">
        <f t="shared" ref="P78:P105" si="14">SUM(M78:O78)</f>
        <v>0</v>
      </c>
      <c r="T78" s="21"/>
    </row>
    <row r="79" spans="1:20" x14ac:dyDescent="0.2">
      <c r="A79" s="186">
        <v>13</v>
      </c>
      <c r="B79" s="183"/>
      <c r="C79" s="189" t="s">
        <v>270</v>
      </c>
      <c r="D79" s="183" t="s">
        <v>90</v>
      </c>
      <c r="E79" s="187">
        <v>18.48</v>
      </c>
      <c r="F79" s="113"/>
      <c r="G79" s="114"/>
      <c r="H79" s="115">
        <f t="shared" si="8"/>
        <v>0</v>
      </c>
      <c r="I79" s="114"/>
      <c r="J79" s="114"/>
      <c r="K79" s="116">
        <f t="shared" si="9"/>
        <v>0</v>
      </c>
      <c r="L79" s="117">
        <f t="shared" si="10"/>
        <v>0</v>
      </c>
      <c r="M79" s="115">
        <f t="shared" si="11"/>
        <v>0</v>
      </c>
      <c r="N79" s="115">
        <f t="shared" si="12"/>
        <v>0</v>
      </c>
      <c r="O79" s="115">
        <f t="shared" si="13"/>
        <v>0</v>
      </c>
      <c r="P79" s="116">
        <f t="shared" si="14"/>
        <v>0</v>
      </c>
      <c r="T79" s="21"/>
    </row>
    <row r="80" spans="1:20" x14ac:dyDescent="0.2">
      <c r="A80" s="186">
        <v>14</v>
      </c>
      <c r="B80" s="183"/>
      <c r="C80" s="189" t="s">
        <v>354</v>
      </c>
      <c r="D80" s="183" t="s">
        <v>92</v>
      </c>
      <c r="E80" s="187">
        <v>693</v>
      </c>
      <c r="F80" s="113"/>
      <c r="G80" s="114"/>
      <c r="H80" s="115">
        <f t="shared" si="8"/>
        <v>0</v>
      </c>
      <c r="I80" s="114"/>
      <c r="J80" s="114"/>
      <c r="K80" s="116">
        <f t="shared" si="9"/>
        <v>0</v>
      </c>
      <c r="L80" s="117">
        <f t="shared" si="10"/>
        <v>0</v>
      </c>
      <c r="M80" s="115">
        <f t="shared" si="11"/>
        <v>0</v>
      </c>
      <c r="N80" s="115">
        <f t="shared" si="12"/>
        <v>0</v>
      </c>
      <c r="O80" s="115">
        <f t="shared" si="13"/>
        <v>0</v>
      </c>
      <c r="P80" s="116">
        <f t="shared" si="14"/>
        <v>0</v>
      </c>
      <c r="T80" s="21"/>
    </row>
    <row r="81" spans="1:20" x14ac:dyDescent="0.2">
      <c r="A81" s="186">
        <v>15</v>
      </c>
      <c r="B81" s="183"/>
      <c r="C81" s="189" t="s">
        <v>94</v>
      </c>
      <c r="D81" s="183" t="s">
        <v>73</v>
      </c>
      <c r="E81" s="187">
        <v>184.8</v>
      </c>
      <c r="F81" s="113"/>
      <c r="G81" s="114"/>
      <c r="H81" s="115">
        <f t="shared" si="8"/>
        <v>0</v>
      </c>
      <c r="I81" s="114"/>
      <c r="J81" s="114"/>
      <c r="K81" s="116">
        <f t="shared" si="9"/>
        <v>0</v>
      </c>
      <c r="L81" s="117">
        <f t="shared" si="10"/>
        <v>0</v>
      </c>
      <c r="M81" s="115">
        <f t="shared" si="11"/>
        <v>0</v>
      </c>
      <c r="N81" s="115">
        <f t="shared" si="12"/>
        <v>0</v>
      </c>
      <c r="O81" s="115">
        <f t="shared" si="13"/>
        <v>0</v>
      </c>
      <c r="P81" s="116">
        <f t="shared" si="14"/>
        <v>0</v>
      </c>
      <c r="T81" s="21"/>
    </row>
    <row r="82" spans="1:20" x14ac:dyDescent="0.2">
      <c r="A82" s="186">
        <v>16</v>
      </c>
      <c r="B82" s="183"/>
      <c r="C82" s="189" t="s">
        <v>104</v>
      </c>
      <c r="D82" s="183" t="s">
        <v>62</v>
      </c>
      <c r="E82" s="187">
        <v>4</v>
      </c>
      <c r="F82" s="113"/>
      <c r="G82" s="114"/>
      <c r="H82" s="115">
        <f t="shared" si="8"/>
        <v>0</v>
      </c>
      <c r="I82" s="114"/>
      <c r="J82" s="114"/>
      <c r="K82" s="116">
        <f t="shared" si="9"/>
        <v>0</v>
      </c>
      <c r="L82" s="117">
        <f t="shared" si="10"/>
        <v>0</v>
      </c>
      <c r="M82" s="115">
        <f t="shared" si="11"/>
        <v>0</v>
      </c>
      <c r="N82" s="115">
        <f t="shared" si="12"/>
        <v>0</v>
      </c>
      <c r="O82" s="115">
        <f t="shared" si="13"/>
        <v>0</v>
      </c>
      <c r="P82" s="116">
        <f t="shared" si="14"/>
        <v>0</v>
      </c>
      <c r="T82" s="21"/>
    </row>
    <row r="83" spans="1:20" ht="22.5" x14ac:dyDescent="0.2">
      <c r="A83" s="186">
        <v>17</v>
      </c>
      <c r="B83" s="183"/>
      <c r="C83" s="189" t="s">
        <v>326</v>
      </c>
      <c r="D83" s="183" t="s">
        <v>62</v>
      </c>
      <c r="E83" s="187">
        <v>2</v>
      </c>
      <c r="F83" s="113"/>
      <c r="G83" s="114"/>
      <c r="H83" s="115">
        <f t="shared" si="8"/>
        <v>0</v>
      </c>
      <c r="I83" s="114"/>
      <c r="J83" s="114"/>
      <c r="K83" s="116">
        <f t="shared" si="9"/>
        <v>0</v>
      </c>
      <c r="L83" s="117">
        <f t="shared" si="10"/>
        <v>0</v>
      </c>
      <c r="M83" s="115">
        <f t="shared" si="11"/>
        <v>0</v>
      </c>
      <c r="N83" s="115">
        <f t="shared" si="12"/>
        <v>0</v>
      </c>
      <c r="O83" s="115">
        <f t="shared" si="13"/>
        <v>0</v>
      </c>
      <c r="P83" s="116">
        <f t="shared" si="14"/>
        <v>0</v>
      </c>
      <c r="T83" s="21"/>
    </row>
    <row r="84" spans="1:20" x14ac:dyDescent="0.2">
      <c r="A84" s="186">
        <v>18</v>
      </c>
      <c r="B84" s="183" t="s">
        <v>60</v>
      </c>
      <c r="C84" s="188" t="s">
        <v>106</v>
      </c>
      <c r="D84" s="183" t="s">
        <v>73</v>
      </c>
      <c r="E84" s="187">
        <v>74.400000000000006</v>
      </c>
      <c r="F84" s="113"/>
      <c r="G84" s="114"/>
      <c r="H84" s="115">
        <f t="shared" si="8"/>
        <v>0</v>
      </c>
      <c r="I84" s="114"/>
      <c r="J84" s="114"/>
      <c r="K84" s="116">
        <f t="shared" si="9"/>
        <v>0</v>
      </c>
      <c r="L84" s="117">
        <f t="shared" si="10"/>
        <v>0</v>
      </c>
      <c r="M84" s="115">
        <f t="shared" si="11"/>
        <v>0</v>
      </c>
      <c r="N84" s="115">
        <f t="shared" si="12"/>
        <v>0</v>
      </c>
      <c r="O84" s="115">
        <f t="shared" si="13"/>
        <v>0</v>
      </c>
      <c r="P84" s="116">
        <f t="shared" si="14"/>
        <v>0</v>
      </c>
      <c r="T84" s="21"/>
    </row>
    <row r="85" spans="1:20" x14ac:dyDescent="0.2">
      <c r="A85" s="186">
        <v>19</v>
      </c>
      <c r="B85" s="183"/>
      <c r="C85" s="189" t="s">
        <v>355</v>
      </c>
      <c r="D85" s="183" t="s">
        <v>90</v>
      </c>
      <c r="E85" s="187">
        <v>11.16</v>
      </c>
      <c r="F85" s="113"/>
      <c r="G85" s="114"/>
      <c r="H85" s="115">
        <f t="shared" si="8"/>
        <v>0</v>
      </c>
      <c r="I85" s="114"/>
      <c r="J85" s="114"/>
      <c r="K85" s="116">
        <f t="shared" si="9"/>
        <v>0</v>
      </c>
      <c r="L85" s="117">
        <f t="shared" si="10"/>
        <v>0</v>
      </c>
      <c r="M85" s="115">
        <f t="shared" si="11"/>
        <v>0</v>
      </c>
      <c r="N85" s="115">
        <f t="shared" si="12"/>
        <v>0</v>
      </c>
      <c r="O85" s="115">
        <f t="shared" si="13"/>
        <v>0</v>
      </c>
      <c r="P85" s="116">
        <f t="shared" si="14"/>
        <v>0</v>
      </c>
      <c r="T85" s="21"/>
    </row>
    <row r="86" spans="1:20" ht="22.5" x14ac:dyDescent="0.2">
      <c r="A86" s="186">
        <v>20</v>
      </c>
      <c r="B86" s="183"/>
      <c r="C86" s="189" t="s">
        <v>356</v>
      </c>
      <c r="D86" s="183" t="s">
        <v>92</v>
      </c>
      <c r="E86" s="187">
        <v>297.60000000000002</v>
      </c>
      <c r="F86" s="113"/>
      <c r="G86" s="114"/>
      <c r="H86" s="115">
        <f t="shared" si="8"/>
        <v>0</v>
      </c>
      <c r="I86" s="114"/>
      <c r="J86" s="114"/>
      <c r="K86" s="116">
        <f t="shared" si="9"/>
        <v>0</v>
      </c>
      <c r="L86" s="117">
        <f t="shared" si="10"/>
        <v>0</v>
      </c>
      <c r="M86" s="115">
        <f t="shared" si="11"/>
        <v>0</v>
      </c>
      <c r="N86" s="115">
        <f t="shared" si="12"/>
        <v>0</v>
      </c>
      <c r="O86" s="115">
        <f t="shared" si="13"/>
        <v>0</v>
      </c>
      <c r="P86" s="116">
        <f t="shared" si="14"/>
        <v>0</v>
      </c>
      <c r="T86" s="21"/>
    </row>
    <row r="87" spans="1:20" ht="33.75" x14ac:dyDescent="0.2">
      <c r="A87" s="190"/>
      <c r="B87" s="191"/>
      <c r="C87" s="192" t="s">
        <v>346</v>
      </c>
      <c r="D87" s="193"/>
      <c r="E87" s="194"/>
      <c r="F87" s="113"/>
      <c r="G87" s="114"/>
      <c r="H87" s="115">
        <f t="shared" si="8"/>
        <v>0</v>
      </c>
      <c r="I87" s="114"/>
      <c r="J87" s="114"/>
      <c r="K87" s="116">
        <f t="shared" si="9"/>
        <v>0</v>
      </c>
      <c r="L87" s="117">
        <f t="shared" si="10"/>
        <v>0</v>
      </c>
      <c r="M87" s="115">
        <f t="shared" si="11"/>
        <v>0</v>
      </c>
      <c r="N87" s="115">
        <f t="shared" si="12"/>
        <v>0</v>
      </c>
      <c r="O87" s="115">
        <f t="shared" si="13"/>
        <v>0</v>
      </c>
      <c r="P87" s="116">
        <f t="shared" si="14"/>
        <v>0</v>
      </c>
      <c r="Q87" s="17"/>
      <c r="T87" s="21"/>
    </row>
    <row r="88" spans="1:20" ht="33.75" x14ac:dyDescent="0.2">
      <c r="A88" s="186">
        <v>1</v>
      </c>
      <c r="B88" s="183" t="s">
        <v>60</v>
      </c>
      <c r="C88" s="188" t="s">
        <v>349</v>
      </c>
      <c r="D88" s="183" t="s">
        <v>62</v>
      </c>
      <c r="E88" s="187">
        <v>13.3</v>
      </c>
      <c r="F88" s="113"/>
      <c r="G88" s="114"/>
      <c r="H88" s="115">
        <f t="shared" si="8"/>
        <v>0</v>
      </c>
      <c r="I88" s="114"/>
      <c r="J88" s="114"/>
      <c r="K88" s="116">
        <f t="shared" si="9"/>
        <v>0</v>
      </c>
      <c r="L88" s="117">
        <f t="shared" si="10"/>
        <v>0</v>
      </c>
      <c r="M88" s="115">
        <f t="shared" si="11"/>
        <v>0</v>
      </c>
      <c r="N88" s="115">
        <f t="shared" si="12"/>
        <v>0</v>
      </c>
      <c r="O88" s="115">
        <f t="shared" si="13"/>
        <v>0</v>
      </c>
      <c r="P88" s="116">
        <f t="shared" si="14"/>
        <v>0</v>
      </c>
      <c r="T88" s="21"/>
    </row>
    <row r="89" spans="1:20" x14ac:dyDescent="0.2">
      <c r="A89" s="186">
        <v>2</v>
      </c>
      <c r="B89" s="183" t="s">
        <v>60</v>
      </c>
      <c r="C89" s="188" t="s">
        <v>149</v>
      </c>
      <c r="D89" s="183" t="s">
        <v>73</v>
      </c>
      <c r="E89" s="187">
        <v>24.1</v>
      </c>
      <c r="F89" s="113"/>
      <c r="G89" s="114"/>
      <c r="H89" s="115">
        <f t="shared" si="8"/>
        <v>0</v>
      </c>
      <c r="I89" s="114"/>
      <c r="J89" s="114"/>
      <c r="K89" s="116">
        <f t="shared" si="9"/>
        <v>0</v>
      </c>
      <c r="L89" s="117">
        <f t="shared" si="10"/>
        <v>0</v>
      </c>
      <c r="M89" s="115">
        <f t="shared" si="11"/>
        <v>0</v>
      </c>
      <c r="N89" s="115">
        <f t="shared" si="12"/>
        <v>0</v>
      </c>
      <c r="O89" s="115">
        <f t="shared" si="13"/>
        <v>0</v>
      </c>
      <c r="P89" s="116">
        <f t="shared" si="14"/>
        <v>0</v>
      </c>
      <c r="T89" s="21"/>
    </row>
    <row r="90" spans="1:20" x14ac:dyDescent="0.2">
      <c r="A90" s="186">
        <v>3</v>
      </c>
      <c r="B90" s="183" t="s">
        <v>60</v>
      </c>
      <c r="C90" s="188" t="s">
        <v>111</v>
      </c>
      <c r="D90" s="183" t="s">
        <v>73</v>
      </c>
      <c r="E90" s="187">
        <v>24.1</v>
      </c>
      <c r="F90" s="113"/>
      <c r="G90" s="114"/>
      <c r="H90" s="115">
        <f t="shared" si="8"/>
        <v>0</v>
      </c>
      <c r="I90" s="114"/>
      <c r="J90" s="114"/>
      <c r="K90" s="116">
        <f t="shared" si="9"/>
        <v>0</v>
      </c>
      <c r="L90" s="117">
        <f t="shared" si="10"/>
        <v>0</v>
      </c>
      <c r="M90" s="115">
        <f t="shared" si="11"/>
        <v>0</v>
      </c>
      <c r="N90" s="115">
        <f t="shared" si="12"/>
        <v>0</v>
      </c>
      <c r="O90" s="115">
        <f t="shared" si="13"/>
        <v>0</v>
      </c>
      <c r="P90" s="116">
        <f t="shared" si="14"/>
        <v>0</v>
      </c>
      <c r="T90" s="21"/>
    </row>
    <row r="91" spans="1:20" ht="22.5" x14ac:dyDescent="0.2">
      <c r="A91" s="186">
        <v>4</v>
      </c>
      <c r="B91" s="183" t="s">
        <v>60</v>
      </c>
      <c r="C91" s="188" t="s">
        <v>99</v>
      </c>
      <c r="D91" s="183" t="s">
        <v>73</v>
      </c>
      <c r="E91" s="187">
        <v>24.1</v>
      </c>
      <c r="F91" s="113"/>
      <c r="G91" s="114"/>
      <c r="H91" s="115">
        <f t="shared" si="8"/>
        <v>0</v>
      </c>
      <c r="I91" s="114"/>
      <c r="J91" s="114"/>
      <c r="K91" s="116">
        <f t="shared" si="9"/>
        <v>0</v>
      </c>
      <c r="L91" s="117">
        <f t="shared" si="10"/>
        <v>0</v>
      </c>
      <c r="M91" s="115">
        <f t="shared" si="11"/>
        <v>0</v>
      </c>
      <c r="N91" s="115">
        <f t="shared" si="12"/>
        <v>0</v>
      </c>
      <c r="O91" s="115">
        <f t="shared" si="13"/>
        <v>0</v>
      </c>
      <c r="P91" s="116">
        <f t="shared" si="14"/>
        <v>0</v>
      </c>
      <c r="T91" s="21"/>
    </row>
    <row r="92" spans="1:20" x14ac:dyDescent="0.2">
      <c r="A92" s="186">
        <v>5</v>
      </c>
      <c r="B92" s="183"/>
      <c r="C92" s="189" t="s">
        <v>270</v>
      </c>
      <c r="D92" s="183" t="s">
        <v>90</v>
      </c>
      <c r="E92" s="187">
        <v>2.89</v>
      </c>
      <c r="F92" s="113"/>
      <c r="G92" s="114"/>
      <c r="H92" s="115">
        <f t="shared" si="8"/>
        <v>0</v>
      </c>
      <c r="I92" s="114"/>
      <c r="J92" s="114"/>
      <c r="K92" s="116">
        <f t="shared" si="9"/>
        <v>0</v>
      </c>
      <c r="L92" s="117">
        <f t="shared" si="10"/>
        <v>0</v>
      </c>
      <c r="M92" s="115">
        <f t="shared" si="11"/>
        <v>0</v>
      </c>
      <c r="N92" s="115">
        <f t="shared" si="12"/>
        <v>0</v>
      </c>
      <c r="O92" s="115">
        <f t="shared" si="13"/>
        <v>0</v>
      </c>
      <c r="P92" s="116">
        <f t="shared" si="14"/>
        <v>0</v>
      </c>
      <c r="T92" s="21"/>
    </row>
    <row r="93" spans="1:20" ht="22.5" x14ac:dyDescent="0.2">
      <c r="A93" s="186">
        <v>6</v>
      </c>
      <c r="B93" s="183"/>
      <c r="C93" s="189" t="s">
        <v>271</v>
      </c>
      <c r="D93" s="183" t="s">
        <v>101</v>
      </c>
      <c r="E93" s="187">
        <v>120.5</v>
      </c>
      <c r="F93" s="113"/>
      <c r="G93" s="114"/>
      <c r="H93" s="115">
        <f t="shared" si="8"/>
        <v>0</v>
      </c>
      <c r="I93" s="114"/>
      <c r="J93" s="114"/>
      <c r="K93" s="116">
        <f t="shared" si="9"/>
        <v>0</v>
      </c>
      <c r="L93" s="117">
        <f t="shared" si="10"/>
        <v>0</v>
      </c>
      <c r="M93" s="115">
        <f t="shared" si="11"/>
        <v>0</v>
      </c>
      <c r="N93" s="115">
        <f t="shared" si="12"/>
        <v>0</v>
      </c>
      <c r="O93" s="115">
        <f t="shared" si="13"/>
        <v>0</v>
      </c>
      <c r="P93" s="116">
        <f t="shared" si="14"/>
        <v>0</v>
      </c>
      <c r="T93" s="21"/>
    </row>
    <row r="94" spans="1:20" x14ac:dyDescent="0.2">
      <c r="A94" s="186">
        <v>7</v>
      </c>
      <c r="B94" s="183" t="s">
        <v>60</v>
      </c>
      <c r="C94" s="188" t="s">
        <v>112</v>
      </c>
      <c r="D94" s="183" t="s">
        <v>73</v>
      </c>
      <c r="E94" s="187">
        <v>24.1</v>
      </c>
      <c r="F94" s="113"/>
      <c r="G94" s="114"/>
      <c r="H94" s="115">
        <f t="shared" si="8"/>
        <v>0</v>
      </c>
      <c r="I94" s="114"/>
      <c r="J94" s="114"/>
      <c r="K94" s="116">
        <f t="shared" si="9"/>
        <v>0</v>
      </c>
      <c r="L94" s="117">
        <f t="shared" si="10"/>
        <v>0</v>
      </c>
      <c r="M94" s="115">
        <f t="shared" si="11"/>
        <v>0</v>
      </c>
      <c r="N94" s="115">
        <f t="shared" si="12"/>
        <v>0</v>
      </c>
      <c r="O94" s="115">
        <f t="shared" si="13"/>
        <v>0</v>
      </c>
      <c r="P94" s="116">
        <f t="shared" si="14"/>
        <v>0</v>
      </c>
      <c r="T94" s="21"/>
    </row>
    <row r="95" spans="1:20" x14ac:dyDescent="0.2">
      <c r="A95" s="186">
        <v>8</v>
      </c>
      <c r="B95" s="183"/>
      <c r="C95" s="189" t="s">
        <v>352</v>
      </c>
      <c r="D95" s="183" t="s">
        <v>114</v>
      </c>
      <c r="E95" s="187">
        <v>4.0199999999999996</v>
      </c>
      <c r="F95" s="113"/>
      <c r="G95" s="114"/>
      <c r="H95" s="115">
        <f t="shared" si="8"/>
        <v>0</v>
      </c>
      <c r="I95" s="114"/>
      <c r="J95" s="114"/>
      <c r="K95" s="116">
        <f t="shared" si="9"/>
        <v>0</v>
      </c>
      <c r="L95" s="117">
        <f t="shared" si="10"/>
        <v>0</v>
      </c>
      <c r="M95" s="115">
        <f t="shared" si="11"/>
        <v>0</v>
      </c>
      <c r="N95" s="115">
        <f t="shared" si="12"/>
        <v>0</v>
      </c>
      <c r="O95" s="115">
        <f t="shared" si="13"/>
        <v>0</v>
      </c>
      <c r="P95" s="116">
        <f t="shared" si="14"/>
        <v>0</v>
      </c>
      <c r="T95" s="21"/>
    </row>
    <row r="96" spans="1:20" x14ac:dyDescent="0.2">
      <c r="A96" s="186">
        <v>9</v>
      </c>
      <c r="B96" s="183"/>
      <c r="C96" s="189" t="s">
        <v>347</v>
      </c>
      <c r="D96" s="183" t="s">
        <v>64</v>
      </c>
      <c r="E96" s="187">
        <v>133</v>
      </c>
      <c r="F96" s="113"/>
      <c r="G96" s="114"/>
      <c r="H96" s="115">
        <f t="shared" si="8"/>
        <v>0</v>
      </c>
      <c r="I96" s="114"/>
      <c r="J96" s="114"/>
      <c r="K96" s="116">
        <f t="shared" si="9"/>
        <v>0</v>
      </c>
      <c r="L96" s="117">
        <f t="shared" si="10"/>
        <v>0</v>
      </c>
      <c r="M96" s="115">
        <f t="shared" si="11"/>
        <v>0</v>
      </c>
      <c r="N96" s="115">
        <f t="shared" si="12"/>
        <v>0</v>
      </c>
      <c r="O96" s="115">
        <f t="shared" si="13"/>
        <v>0</v>
      </c>
      <c r="P96" s="116">
        <f t="shared" si="14"/>
        <v>0</v>
      </c>
      <c r="T96" s="21"/>
    </row>
    <row r="97" spans="1:20" x14ac:dyDescent="0.2">
      <c r="A97" s="186">
        <v>10</v>
      </c>
      <c r="B97" s="183"/>
      <c r="C97" s="189" t="s">
        <v>109</v>
      </c>
      <c r="D97" s="183" t="s">
        <v>64</v>
      </c>
      <c r="E97" s="187">
        <v>133</v>
      </c>
      <c r="F97" s="113"/>
      <c r="G97" s="114"/>
      <c r="H97" s="115">
        <f t="shared" si="8"/>
        <v>0</v>
      </c>
      <c r="I97" s="114"/>
      <c r="J97" s="114"/>
      <c r="K97" s="116">
        <f t="shared" si="9"/>
        <v>0</v>
      </c>
      <c r="L97" s="117">
        <f t="shared" si="10"/>
        <v>0</v>
      </c>
      <c r="M97" s="115">
        <f t="shared" si="11"/>
        <v>0</v>
      </c>
      <c r="N97" s="115">
        <f t="shared" si="12"/>
        <v>0</v>
      </c>
      <c r="O97" s="115">
        <f t="shared" si="13"/>
        <v>0</v>
      </c>
      <c r="P97" s="116">
        <f t="shared" si="14"/>
        <v>0</v>
      </c>
      <c r="T97" s="21"/>
    </row>
    <row r="98" spans="1:20" ht="22.5" x14ac:dyDescent="0.2">
      <c r="A98" s="186">
        <v>11</v>
      </c>
      <c r="B98" s="183"/>
      <c r="C98" s="189" t="s">
        <v>348</v>
      </c>
      <c r="D98" s="183" t="s">
        <v>73</v>
      </c>
      <c r="E98" s="187">
        <v>24.58</v>
      </c>
      <c r="F98" s="113"/>
      <c r="G98" s="114"/>
      <c r="H98" s="115">
        <f t="shared" si="8"/>
        <v>0</v>
      </c>
      <c r="I98" s="114"/>
      <c r="J98" s="114"/>
      <c r="K98" s="116">
        <f t="shared" si="9"/>
        <v>0</v>
      </c>
      <c r="L98" s="117">
        <f t="shared" si="10"/>
        <v>0</v>
      </c>
      <c r="M98" s="115">
        <f t="shared" si="11"/>
        <v>0</v>
      </c>
      <c r="N98" s="115">
        <f t="shared" si="12"/>
        <v>0</v>
      </c>
      <c r="O98" s="115">
        <f t="shared" si="13"/>
        <v>0</v>
      </c>
      <c r="P98" s="116">
        <f t="shared" si="14"/>
        <v>0</v>
      </c>
      <c r="T98" s="21"/>
    </row>
    <row r="99" spans="1:20" x14ac:dyDescent="0.2">
      <c r="A99" s="186">
        <v>12</v>
      </c>
      <c r="B99" s="183" t="s">
        <v>60</v>
      </c>
      <c r="C99" s="188" t="s">
        <v>103</v>
      </c>
      <c r="D99" s="183" t="s">
        <v>73</v>
      </c>
      <c r="E99" s="187">
        <v>24.1</v>
      </c>
      <c r="F99" s="113"/>
      <c r="G99" s="114"/>
      <c r="H99" s="115">
        <f t="shared" si="8"/>
        <v>0</v>
      </c>
      <c r="I99" s="114"/>
      <c r="J99" s="114"/>
      <c r="K99" s="116">
        <f t="shared" si="9"/>
        <v>0</v>
      </c>
      <c r="L99" s="117">
        <f t="shared" si="10"/>
        <v>0</v>
      </c>
      <c r="M99" s="115">
        <f t="shared" si="11"/>
        <v>0</v>
      </c>
      <c r="N99" s="115">
        <f t="shared" si="12"/>
        <v>0</v>
      </c>
      <c r="O99" s="115">
        <f t="shared" si="13"/>
        <v>0</v>
      </c>
      <c r="P99" s="116">
        <f t="shared" si="14"/>
        <v>0</v>
      </c>
      <c r="T99" s="21"/>
    </row>
    <row r="100" spans="1:20" x14ac:dyDescent="0.2">
      <c r="A100" s="186">
        <v>13</v>
      </c>
      <c r="B100" s="183"/>
      <c r="C100" s="189" t="s">
        <v>270</v>
      </c>
      <c r="D100" s="183" t="s">
        <v>90</v>
      </c>
      <c r="E100" s="187">
        <v>2.89</v>
      </c>
      <c r="F100" s="113"/>
      <c r="G100" s="114"/>
      <c r="H100" s="115">
        <f t="shared" si="8"/>
        <v>0</v>
      </c>
      <c r="I100" s="114"/>
      <c r="J100" s="114"/>
      <c r="K100" s="116">
        <f t="shared" si="9"/>
        <v>0</v>
      </c>
      <c r="L100" s="117">
        <f t="shared" si="10"/>
        <v>0</v>
      </c>
      <c r="M100" s="115">
        <f t="shared" si="11"/>
        <v>0</v>
      </c>
      <c r="N100" s="115">
        <f t="shared" si="12"/>
        <v>0</v>
      </c>
      <c r="O100" s="115">
        <f t="shared" si="13"/>
        <v>0</v>
      </c>
      <c r="P100" s="116">
        <f t="shared" si="14"/>
        <v>0</v>
      </c>
      <c r="T100" s="21"/>
    </row>
    <row r="101" spans="1:20" x14ac:dyDescent="0.2">
      <c r="A101" s="186">
        <v>14</v>
      </c>
      <c r="B101" s="183"/>
      <c r="C101" s="189" t="s">
        <v>351</v>
      </c>
      <c r="D101" s="183" t="s">
        <v>92</v>
      </c>
      <c r="E101" s="187">
        <v>108.45</v>
      </c>
      <c r="F101" s="113"/>
      <c r="G101" s="114"/>
      <c r="H101" s="115">
        <f t="shared" si="8"/>
        <v>0</v>
      </c>
      <c r="I101" s="114"/>
      <c r="J101" s="114"/>
      <c r="K101" s="116">
        <f t="shared" si="9"/>
        <v>0</v>
      </c>
      <c r="L101" s="117">
        <f t="shared" si="10"/>
        <v>0</v>
      </c>
      <c r="M101" s="115">
        <f t="shared" si="11"/>
        <v>0</v>
      </c>
      <c r="N101" s="115">
        <f t="shared" si="12"/>
        <v>0</v>
      </c>
      <c r="O101" s="115">
        <f t="shared" si="13"/>
        <v>0</v>
      </c>
      <c r="P101" s="116">
        <f t="shared" si="14"/>
        <v>0</v>
      </c>
      <c r="T101" s="21"/>
    </row>
    <row r="102" spans="1:20" x14ac:dyDescent="0.2">
      <c r="A102" s="186">
        <v>15</v>
      </c>
      <c r="B102" s="183"/>
      <c r="C102" s="189" t="s">
        <v>94</v>
      </c>
      <c r="D102" s="183" t="s">
        <v>73</v>
      </c>
      <c r="E102" s="187">
        <v>28.92</v>
      </c>
      <c r="F102" s="113"/>
      <c r="G102" s="114"/>
      <c r="H102" s="115">
        <f t="shared" si="8"/>
        <v>0</v>
      </c>
      <c r="I102" s="114"/>
      <c r="J102" s="114"/>
      <c r="K102" s="116">
        <f t="shared" si="9"/>
        <v>0</v>
      </c>
      <c r="L102" s="117">
        <f t="shared" si="10"/>
        <v>0</v>
      </c>
      <c r="M102" s="115">
        <f t="shared" si="11"/>
        <v>0</v>
      </c>
      <c r="N102" s="115">
        <f t="shared" si="12"/>
        <v>0</v>
      </c>
      <c r="O102" s="115">
        <f t="shared" si="13"/>
        <v>0</v>
      </c>
      <c r="P102" s="116">
        <f t="shared" si="14"/>
        <v>0</v>
      </c>
      <c r="T102" s="21"/>
    </row>
    <row r="103" spans="1:20" x14ac:dyDescent="0.2">
      <c r="A103" s="186">
        <v>16</v>
      </c>
      <c r="B103" s="183" t="s">
        <v>60</v>
      </c>
      <c r="C103" s="188" t="s">
        <v>106</v>
      </c>
      <c r="D103" s="183" t="s">
        <v>73</v>
      </c>
      <c r="E103" s="187">
        <v>11</v>
      </c>
      <c r="F103" s="113"/>
      <c r="G103" s="114"/>
      <c r="H103" s="115">
        <f t="shared" si="8"/>
        <v>0</v>
      </c>
      <c r="I103" s="114"/>
      <c r="J103" s="114"/>
      <c r="K103" s="116">
        <f t="shared" si="9"/>
        <v>0</v>
      </c>
      <c r="L103" s="117">
        <f t="shared" si="10"/>
        <v>0</v>
      </c>
      <c r="M103" s="115">
        <f t="shared" si="11"/>
        <v>0</v>
      </c>
      <c r="N103" s="115">
        <f t="shared" si="12"/>
        <v>0</v>
      </c>
      <c r="O103" s="115">
        <f t="shared" si="13"/>
        <v>0</v>
      </c>
      <c r="P103" s="116">
        <f t="shared" si="14"/>
        <v>0</v>
      </c>
      <c r="T103" s="21"/>
    </row>
    <row r="104" spans="1:20" x14ac:dyDescent="0.2">
      <c r="A104" s="186">
        <v>17</v>
      </c>
      <c r="B104" s="183"/>
      <c r="C104" s="189" t="s">
        <v>355</v>
      </c>
      <c r="D104" s="183" t="s">
        <v>90</v>
      </c>
      <c r="E104" s="187">
        <v>1.65</v>
      </c>
      <c r="F104" s="113"/>
      <c r="G104" s="114"/>
      <c r="H104" s="115">
        <f t="shared" si="8"/>
        <v>0</v>
      </c>
      <c r="I104" s="114"/>
      <c r="J104" s="114"/>
      <c r="K104" s="116">
        <f t="shared" si="9"/>
        <v>0</v>
      </c>
      <c r="L104" s="117">
        <f t="shared" si="10"/>
        <v>0</v>
      </c>
      <c r="M104" s="115">
        <f t="shared" si="11"/>
        <v>0</v>
      </c>
      <c r="N104" s="115">
        <f t="shared" si="12"/>
        <v>0</v>
      </c>
      <c r="O104" s="115">
        <f t="shared" si="13"/>
        <v>0</v>
      </c>
      <c r="P104" s="116">
        <f t="shared" si="14"/>
        <v>0</v>
      </c>
      <c r="T104" s="21"/>
    </row>
    <row r="105" spans="1:20" ht="23.25" thickBot="1" x14ac:dyDescent="0.25">
      <c r="A105" s="186">
        <v>18</v>
      </c>
      <c r="B105" s="183"/>
      <c r="C105" s="189" t="s">
        <v>356</v>
      </c>
      <c r="D105" s="183" t="s">
        <v>92</v>
      </c>
      <c r="E105" s="187">
        <v>44</v>
      </c>
      <c r="F105" s="113"/>
      <c r="G105" s="114"/>
      <c r="H105" s="115">
        <f t="shared" si="8"/>
        <v>0</v>
      </c>
      <c r="I105" s="114"/>
      <c r="J105" s="114"/>
      <c r="K105" s="116">
        <f t="shared" si="9"/>
        <v>0</v>
      </c>
      <c r="L105" s="117">
        <f t="shared" si="10"/>
        <v>0</v>
      </c>
      <c r="M105" s="115">
        <f t="shared" si="11"/>
        <v>0</v>
      </c>
      <c r="N105" s="115">
        <f t="shared" si="12"/>
        <v>0</v>
      </c>
      <c r="O105" s="115">
        <f t="shared" si="13"/>
        <v>0</v>
      </c>
      <c r="P105" s="116">
        <f t="shared" si="14"/>
        <v>0</v>
      </c>
      <c r="T105" s="21"/>
    </row>
    <row r="106" spans="1:20" ht="12" thickBot="1" x14ac:dyDescent="0.25">
      <c r="A106" s="317" t="s">
        <v>633</v>
      </c>
      <c r="B106" s="318"/>
      <c r="C106" s="318"/>
      <c r="D106" s="318"/>
      <c r="E106" s="318"/>
      <c r="F106" s="318"/>
      <c r="G106" s="318"/>
      <c r="H106" s="318"/>
      <c r="I106" s="318"/>
      <c r="J106" s="318"/>
      <c r="K106" s="319"/>
      <c r="L106" s="58">
        <f>SUM(L14:L105)</f>
        <v>0</v>
      </c>
      <c r="M106" s="59">
        <f>SUM(M14:M105)</f>
        <v>0</v>
      </c>
      <c r="N106" s="59">
        <f>SUM(N14:N105)</f>
        <v>0</v>
      </c>
      <c r="O106" s="59">
        <f>SUM(O14:O105)</f>
        <v>0</v>
      </c>
      <c r="P106" s="60">
        <f>SUM(P14:P105)</f>
        <v>0</v>
      </c>
    </row>
    <row r="107" spans="1:20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20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20" x14ac:dyDescent="0.2">
      <c r="A109" s="1" t="s">
        <v>14</v>
      </c>
      <c r="B109" s="17"/>
      <c r="C109" s="316">
        <f>'Kops a'!C35:H35</f>
        <v>0</v>
      </c>
      <c r="D109" s="316"/>
      <c r="E109" s="316"/>
      <c r="F109" s="316"/>
      <c r="G109" s="316"/>
      <c r="H109" s="316"/>
      <c r="I109" s="17"/>
      <c r="J109" s="17"/>
      <c r="K109" s="17"/>
      <c r="L109" s="17"/>
      <c r="M109" s="17"/>
      <c r="N109" s="17"/>
      <c r="O109" s="17"/>
      <c r="P109" s="17"/>
    </row>
    <row r="110" spans="1:20" x14ac:dyDescent="0.2">
      <c r="A110" s="17"/>
      <c r="B110" s="17"/>
      <c r="C110" s="224" t="s">
        <v>15</v>
      </c>
      <c r="D110" s="224"/>
      <c r="E110" s="224"/>
      <c r="F110" s="224"/>
      <c r="G110" s="224"/>
      <c r="H110" s="224"/>
      <c r="I110" s="17"/>
      <c r="J110" s="17"/>
      <c r="K110" s="17"/>
      <c r="L110" s="17"/>
      <c r="M110" s="17"/>
      <c r="N110" s="17"/>
      <c r="O110" s="17"/>
      <c r="P110" s="17"/>
    </row>
    <row r="111" spans="1:20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20" x14ac:dyDescent="0.2">
      <c r="A112" s="77" t="str">
        <f>'Kops a'!A38</f>
        <v>Tāme sastādīta</v>
      </c>
      <c r="B112" s="78"/>
      <c r="C112" s="78"/>
      <c r="D112" s="7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" t="s">
        <v>37</v>
      </c>
      <c r="B114" s="17"/>
      <c r="C114" s="316">
        <f>'Kops a'!C40:H40</f>
        <v>0</v>
      </c>
      <c r="D114" s="316"/>
      <c r="E114" s="316"/>
      <c r="F114" s="316"/>
      <c r="G114" s="316"/>
      <c r="H114" s="316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224" t="s">
        <v>15</v>
      </c>
      <c r="D115" s="224"/>
      <c r="E115" s="224"/>
      <c r="F115" s="224"/>
      <c r="G115" s="224"/>
      <c r="H115" s="224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77" t="s">
        <v>54</v>
      </c>
      <c r="B117" s="78"/>
      <c r="C117" s="81">
        <f>'Kops a'!C43</f>
        <v>0</v>
      </c>
      <c r="D117" s="45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</sheetData>
  <mergeCells count="22">
    <mergeCell ref="C115:H115"/>
    <mergeCell ref="C4:I4"/>
    <mergeCell ref="F12:K12"/>
    <mergeCell ref="A9:F9"/>
    <mergeCell ref="J9:M9"/>
    <mergeCell ref="D8:L8"/>
    <mergeCell ref="A106:K106"/>
    <mergeCell ref="C109:H109"/>
    <mergeCell ref="C110:H110"/>
    <mergeCell ref="C114:H11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C104:C105 A14:B105 D14:E105 C14:C102">
    <cfRule type="cellIs" dxfId="168" priority="56" operator="equal">
      <formula>0</formula>
    </cfRule>
  </conditionalFormatting>
  <conditionalFormatting sqref="N9:O9">
    <cfRule type="cellIs" dxfId="167" priority="57" operator="equal">
      <formula>0</formula>
    </cfRule>
  </conditionalFormatting>
  <conditionalFormatting sqref="A9:F9">
    <cfRule type="containsText" dxfId="166" priority="5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5" priority="53" operator="equal">
      <formula>0</formula>
    </cfRule>
  </conditionalFormatting>
  <conditionalFormatting sqref="O10">
    <cfRule type="cellIs" dxfId="164" priority="52" operator="equal">
      <formula>"20__. gada __. _________"</formula>
    </cfRule>
  </conditionalFormatting>
  <conditionalFormatting sqref="A106:K106">
    <cfRule type="containsText" dxfId="163" priority="51" operator="containsText" text="Tiešās izmaksas kopā, t. sk. darba devēja sociālais nodoklis __.__% ">
      <formula>NOT(ISERROR(SEARCH("Tiešās izmaksas kopā, t. sk. darba devēja sociālais nodoklis __.__% ",A106)))</formula>
    </cfRule>
  </conditionalFormatting>
  <conditionalFormatting sqref="L106:P106">
    <cfRule type="cellIs" dxfId="162" priority="46" operator="equal">
      <formula>0</formula>
    </cfRule>
  </conditionalFormatting>
  <conditionalFormatting sqref="C4:I4">
    <cfRule type="cellIs" dxfId="161" priority="45" operator="equal">
      <formula>0</formula>
    </cfRule>
  </conditionalFormatting>
  <conditionalFormatting sqref="D5:L8">
    <cfRule type="cellIs" dxfId="160" priority="41" operator="equal">
      <formula>0</formula>
    </cfRule>
  </conditionalFormatting>
  <conditionalFormatting sqref="P10">
    <cfRule type="cellIs" dxfId="159" priority="37" operator="equal">
      <formula>"20__. gada __. _________"</formula>
    </cfRule>
  </conditionalFormatting>
  <conditionalFormatting sqref="C114:H114">
    <cfRule type="cellIs" dxfId="158" priority="34" operator="equal">
      <formula>0</formula>
    </cfRule>
  </conditionalFormatting>
  <conditionalFormatting sqref="C109:H109">
    <cfRule type="cellIs" dxfId="157" priority="33" operator="equal">
      <formula>0</formula>
    </cfRule>
  </conditionalFormatting>
  <conditionalFormatting sqref="C114:H114 C117 C109:H109">
    <cfRule type="cellIs" dxfId="156" priority="32" operator="equal">
      <formula>0</formula>
    </cfRule>
  </conditionalFormatting>
  <conditionalFormatting sqref="D1">
    <cfRule type="cellIs" dxfId="155" priority="31" operator="equal">
      <formula>0</formula>
    </cfRule>
  </conditionalFormatting>
  <conditionalFormatting sqref="C103">
    <cfRule type="cellIs" dxfId="154" priority="30" operator="equal">
      <formula>0</formula>
    </cfRule>
  </conditionalFormatting>
  <conditionalFormatting sqref="I14:J105 F14:G105">
    <cfRule type="cellIs" dxfId="153" priority="2" operator="equal">
      <formula>0</formula>
    </cfRule>
  </conditionalFormatting>
  <conditionalFormatting sqref="K14:P105 H14:H105">
    <cfRule type="cellIs" dxfId="152" priority="1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A5F45D83-914D-4306-B26D-4B74C3C819FC}">
            <xm:f>NOT(ISERROR(SEARCH("Tāme sastādīta ____. gada ___. ______________",A112)))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35" operator="containsText" id="{A2E03CF5-E14D-4A31-8C34-6550548A72DB}">
            <xm:f>NOT(ISERROR(SEARCH("Sertifikāta Nr. _________________________________",A117)))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Y135"/>
  <sheetViews>
    <sheetView topLeftCell="A85" zoomScaleNormal="100" zoomScaleSheetLayoutView="115" workbookViewId="0">
      <selection activeCell="E104" sqref="E104"/>
    </sheetView>
  </sheetViews>
  <sheetFormatPr defaultRowHeight="11.25" x14ac:dyDescent="0.2"/>
  <cols>
    <col min="1" max="1" width="4.5703125" style="1" customWidth="1"/>
    <col min="2" max="2" width="9.42578125" style="1" bestFit="1" customWidth="1"/>
    <col min="3" max="3" width="38.42578125" style="1" customWidth="1"/>
    <col min="4" max="4" width="5.85546875" style="1" customWidth="1"/>
    <col min="5" max="5" width="8.7109375" style="1" customWidth="1"/>
    <col min="6" max="6" width="4.42578125" style="1" bestFit="1" customWidth="1"/>
    <col min="7" max="8" width="5.42578125" style="1" bestFit="1" customWidth="1"/>
    <col min="9" max="9" width="6.28515625" style="1" bestFit="1" customWidth="1"/>
    <col min="10" max="10" width="7" style="1" bestFit="1" customWidth="1"/>
    <col min="11" max="11" width="6.7109375" style="1" customWidth="1"/>
    <col min="12" max="12" width="6.5703125" style="1" bestFit="1" customWidth="1"/>
    <col min="13" max="13" width="7.7109375" style="1" customWidth="1"/>
    <col min="14" max="14" width="8.7109375" style="1" bestFit="1" customWidth="1"/>
    <col min="15" max="15" width="7.7109375" style="1" customWidth="1"/>
    <col min="16" max="16" width="9" style="1" customWidth="1"/>
    <col min="17" max="17" width="17.7109375" style="1" customWidth="1"/>
    <col min="18" max="16384" width="9.140625" style="1"/>
  </cols>
  <sheetData>
    <row r="1" spans="1:21" x14ac:dyDescent="0.2">
      <c r="A1" s="23"/>
      <c r="B1" s="23"/>
      <c r="C1" s="27" t="s">
        <v>38</v>
      </c>
      <c r="D1" s="46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1" x14ac:dyDescent="0.2">
      <c r="A2" s="29"/>
      <c r="B2" s="29"/>
      <c r="C2" s="296" t="s">
        <v>155</v>
      </c>
      <c r="D2" s="296"/>
      <c r="E2" s="296"/>
      <c r="F2" s="296"/>
      <c r="G2" s="296"/>
      <c r="H2" s="296"/>
      <c r="I2" s="296"/>
      <c r="J2" s="29"/>
    </row>
    <row r="3" spans="1:21" x14ac:dyDescent="0.2">
      <c r="A3" s="30"/>
      <c r="B3" s="30"/>
      <c r="C3" s="233" t="s">
        <v>17</v>
      </c>
      <c r="D3" s="233"/>
      <c r="E3" s="233"/>
      <c r="F3" s="233"/>
      <c r="G3" s="233"/>
      <c r="H3" s="233"/>
      <c r="I3" s="233"/>
      <c r="J3" s="30"/>
    </row>
    <row r="4" spans="1:21" x14ac:dyDescent="0.2">
      <c r="A4" s="30"/>
      <c r="B4" s="30"/>
      <c r="C4" s="310" t="s">
        <v>52</v>
      </c>
      <c r="D4" s="310"/>
      <c r="E4" s="310"/>
      <c r="F4" s="310"/>
      <c r="G4" s="310"/>
      <c r="H4" s="310"/>
      <c r="I4" s="310"/>
      <c r="J4" s="30"/>
    </row>
    <row r="5" spans="1:21" x14ac:dyDescent="0.2">
      <c r="A5" s="23"/>
      <c r="B5" s="23"/>
      <c r="C5" s="27" t="s">
        <v>5</v>
      </c>
      <c r="D5" s="297" t="str">
        <f>'Kops a'!D6</f>
        <v>DAUDZDZĪVOKĻU DZĪVOJAMĀ ĒKA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21" x14ac:dyDescent="0.2">
      <c r="A6" s="23"/>
      <c r="B6" s="23"/>
      <c r="C6" s="27" t="s">
        <v>6</v>
      </c>
      <c r="D6" s="297" t="str">
        <f>'Kops a'!D7</f>
        <v>ENERGOEFEKTIVITĀTES PAAUGSTINĀŠANA DAUDZDZĪVOKĻU DZĪVOJAMAI ĒKAI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21" x14ac:dyDescent="0.2">
      <c r="A7" s="23"/>
      <c r="B7" s="23"/>
      <c r="C7" s="27" t="s">
        <v>7</v>
      </c>
      <c r="D7" s="297" t="str">
        <f>'Kops a'!D8</f>
        <v>Mātera iela 23/25, Jelgava, ēkas kad. apz. 0900 001 0126 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21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21" ht="11.25" customHeight="1" x14ac:dyDescent="0.2">
      <c r="A9" s="311" t="s">
        <v>635</v>
      </c>
      <c r="B9" s="311"/>
      <c r="C9" s="311"/>
      <c r="D9" s="311"/>
      <c r="E9" s="311"/>
      <c r="F9" s="311"/>
      <c r="G9" s="31"/>
      <c r="H9" s="31"/>
      <c r="I9" s="31"/>
      <c r="J9" s="312" t="s">
        <v>39</v>
      </c>
      <c r="K9" s="312"/>
      <c r="L9" s="312"/>
      <c r="M9" s="312"/>
      <c r="N9" s="298">
        <f>P123</f>
        <v>0</v>
      </c>
      <c r="O9" s="298"/>
      <c r="P9" s="31"/>
    </row>
    <row r="10" spans="1:21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0"/>
      <c r="P10" s="79" t="str">
        <f>A129</f>
        <v>Tāme sastādīta</v>
      </c>
    </row>
    <row r="11" spans="1:21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1" x14ac:dyDescent="0.2">
      <c r="A12" s="244" t="s">
        <v>23</v>
      </c>
      <c r="B12" s="300" t="s">
        <v>40</v>
      </c>
      <c r="C12" s="302" t="s">
        <v>41</v>
      </c>
      <c r="D12" s="304" t="s">
        <v>42</v>
      </c>
      <c r="E12" s="306" t="s">
        <v>43</v>
      </c>
      <c r="F12" s="308" t="s">
        <v>44</v>
      </c>
      <c r="G12" s="302"/>
      <c r="H12" s="302"/>
      <c r="I12" s="302"/>
      <c r="J12" s="302"/>
      <c r="K12" s="309"/>
      <c r="L12" s="308" t="s">
        <v>45</v>
      </c>
      <c r="M12" s="302"/>
      <c r="N12" s="302"/>
      <c r="O12" s="302"/>
      <c r="P12" s="309"/>
    </row>
    <row r="13" spans="1:21" ht="126.75" customHeight="1" thickBot="1" x14ac:dyDescent="0.25">
      <c r="A13" s="299"/>
      <c r="B13" s="301"/>
      <c r="C13" s="303"/>
      <c r="D13" s="305"/>
      <c r="E13" s="307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57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57" t="s">
        <v>51</v>
      </c>
    </row>
    <row r="14" spans="1:21" x14ac:dyDescent="0.2">
      <c r="A14" s="190"/>
      <c r="B14" s="211"/>
      <c r="C14" s="192" t="s">
        <v>357</v>
      </c>
      <c r="D14" s="193"/>
      <c r="E14" s="194"/>
      <c r="F14" s="113"/>
      <c r="G14" s="114"/>
      <c r="H14" s="115">
        <f t="shared" ref="H14:H45" si="0">ROUND(F14*G14,2)</f>
        <v>0</v>
      </c>
      <c r="I14" s="114"/>
      <c r="J14" s="114"/>
      <c r="K14" s="116">
        <f t="shared" ref="K14:K77" si="1">SUM(H14:J14)</f>
        <v>0</v>
      </c>
      <c r="L14" s="117">
        <f t="shared" ref="L14:L77" si="2">ROUND(E14*F14,2)</f>
        <v>0</v>
      </c>
      <c r="M14" s="115">
        <f t="shared" ref="M14:M77" si="3">ROUND(H14*E14,2)</f>
        <v>0</v>
      </c>
      <c r="N14" s="115">
        <f t="shared" ref="N14:N77" si="4">ROUND(I14*E14,2)</f>
        <v>0</v>
      </c>
      <c r="O14" s="115">
        <f t="shared" ref="O14:O77" si="5">ROUND(J14*E14,2)</f>
        <v>0</v>
      </c>
      <c r="P14" s="116">
        <f t="shared" ref="P14:P77" si="6">SUM(M14:O14)</f>
        <v>0</v>
      </c>
      <c r="T14" s="21"/>
    </row>
    <row r="15" spans="1:21" x14ac:dyDescent="0.2">
      <c r="A15" s="186">
        <v>1</v>
      </c>
      <c r="B15" s="183" t="s">
        <v>60</v>
      </c>
      <c r="C15" s="164" t="s">
        <v>358</v>
      </c>
      <c r="D15" s="183" t="s">
        <v>73</v>
      </c>
      <c r="E15" s="187">
        <v>1110.3</v>
      </c>
      <c r="F15" s="113"/>
      <c r="G15" s="114"/>
      <c r="H15" s="115">
        <f t="shared" si="0"/>
        <v>0</v>
      </c>
      <c r="I15" s="114"/>
      <c r="J15" s="114"/>
      <c r="K15" s="116">
        <f t="shared" si="1"/>
        <v>0</v>
      </c>
      <c r="L15" s="117">
        <f t="shared" si="2"/>
        <v>0</v>
      </c>
      <c r="M15" s="115">
        <f t="shared" si="3"/>
        <v>0</v>
      </c>
      <c r="N15" s="115">
        <f t="shared" si="4"/>
        <v>0</v>
      </c>
      <c r="O15" s="115">
        <f t="shared" si="5"/>
        <v>0</v>
      </c>
      <c r="P15" s="116">
        <f t="shared" si="6"/>
        <v>0</v>
      </c>
      <c r="T15" s="21"/>
      <c r="U15" s="88"/>
    </row>
    <row r="16" spans="1:21" x14ac:dyDescent="0.2">
      <c r="A16" s="179">
        <v>2</v>
      </c>
      <c r="B16" s="173"/>
      <c r="C16" s="212" t="s">
        <v>359</v>
      </c>
      <c r="D16" s="181" t="s">
        <v>73</v>
      </c>
      <c r="E16" s="182">
        <v>1221.33</v>
      </c>
      <c r="F16" s="113"/>
      <c r="G16" s="114"/>
      <c r="H16" s="115">
        <f t="shared" si="0"/>
        <v>0</v>
      </c>
      <c r="I16" s="114"/>
      <c r="J16" s="114"/>
      <c r="K16" s="116">
        <f t="shared" si="1"/>
        <v>0</v>
      </c>
      <c r="L16" s="117">
        <f t="shared" si="2"/>
        <v>0</v>
      </c>
      <c r="M16" s="115">
        <f t="shared" si="3"/>
        <v>0</v>
      </c>
      <c r="N16" s="115">
        <f t="shared" si="4"/>
        <v>0</v>
      </c>
      <c r="O16" s="115">
        <f t="shared" si="5"/>
        <v>0</v>
      </c>
      <c r="P16" s="116">
        <f t="shared" si="6"/>
        <v>0</v>
      </c>
      <c r="T16" s="21"/>
    </row>
    <row r="17" spans="1:25" x14ac:dyDescent="0.2">
      <c r="A17" s="179">
        <v>3</v>
      </c>
      <c r="B17" s="118"/>
      <c r="C17" s="212" t="s">
        <v>360</v>
      </c>
      <c r="D17" s="181" t="s">
        <v>73</v>
      </c>
      <c r="E17" s="182">
        <v>1110.3</v>
      </c>
      <c r="F17" s="113"/>
      <c r="G17" s="114"/>
      <c r="H17" s="115">
        <f t="shared" si="0"/>
        <v>0</v>
      </c>
      <c r="I17" s="114"/>
      <c r="J17" s="114"/>
      <c r="K17" s="116">
        <f t="shared" si="1"/>
        <v>0</v>
      </c>
      <c r="L17" s="117">
        <f t="shared" si="2"/>
        <v>0</v>
      </c>
      <c r="M17" s="115">
        <f t="shared" si="3"/>
        <v>0</v>
      </c>
      <c r="N17" s="115">
        <f t="shared" si="4"/>
        <v>0</v>
      </c>
      <c r="O17" s="115">
        <f t="shared" si="5"/>
        <v>0</v>
      </c>
      <c r="P17" s="116">
        <f t="shared" si="6"/>
        <v>0</v>
      </c>
      <c r="T17" s="21"/>
    </row>
    <row r="18" spans="1:25" x14ac:dyDescent="0.2">
      <c r="A18" s="186">
        <v>4</v>
      </c>
      <c r="B18" s="173" t="s">
        <v>60</v>
      </c>
      <c r="C18" s="180" t="s">
        <v>361</v>
      </c>
      <c r="D18" s="181" t="s">
        <v>73</v>
      </c>
      <c r="E18" s="182">
        <v>1110.3</v>
      </c>
      <c r="F18" s="113"/>
      <c r="G18" s="114"/>
      <c r="H18" s="115">
        <f t="shared" si="0"/>
        <v>0</v>
      </c>
      <c r="I18" s="114"/>
      <c r="J18" s="114"/>
      <c r="K18" s="116">
        <f t="shared" si="1"/>
        <v>0</v>
      </c>
      <c r="L18" s="117">
        <f t="shared" si="2"/>
        <v>0</v>
      </c>
      <c r="M18" s="115">
        <f t="shared" si="3"/>
        <v>0</v>
      </c>
      <c r="N18" s="115">
        <f t="shared" si="4"/>
        <v>0</v>
      </c>
      <c r="O18" s="115">
        <f t="shared" si="5"/>
        <v>0</v>
      </c>
      <c r="P18" s="116">
        <f t="shared" si="6"/>
        <v>0</v>
      </c>
      <c r="T18" s="21"/>
    </row>
    <row r="19" spans="1:25" x14ac:dyDescent="0.2">
      <c r="A19" s="179">
        <v>5</v>
      </c>
      <c r="B19" s="173"/>
      <c r="C19" s="212" t="s">
        <v>362</v>
      </c>
      <c r="D19" s="181" t="s">
        <v>88</v>
      </c>
      <c r="E19" s="182">
        <v>21.28</v>
      </c>
      <c r="F19" s="113"/>
      <c r="G19" s="114"/>
      <c r="H19" s="115">
        <f t="shared" si="0"/>
        <v>0</v>
      </c>
      <c r="I19" s="114"/>
      <c r="J19" s="114"/>
      <c r="K19" s="116">
        <f t="shared" si="1"/>
        <v>0</v>
      </c>
      <c r="L19" s="117">
        <f t="shared" si="2"/>
        <v>0</v>
      </c>
      <c r="M19" s="115">
        <f t="shared" si="3"/>
        <v>0</v>
      </c>
      <c r="N19" s="115">
        <f t="shared" si="4"/>
        <v>0</v>
      </c>
      <c r="O19" s="115">
        <f t="shared" si="5"/>
        <v>0</v>
      </c>
      <c r="P19" s="116">
        <f t="shared" si="6"/>
        <v>0</v>
      </c>
      <c r="T19" s="21"/>
    </row>
    <row r="20" spans="1:25" x14ac:dyDescent="0.2">
      <c r="A20" s="179">
        <v>6</v>
      </c>
      <c r="B20" s="183"/>
      <c r="C20" s="189" t="s">
        <v>108</v>
      </c>
      <c r="D20" s="183" t="s">
        <v>73</v>
      </c>
      <c r="E20" s="187">
        <v>1110.3</v>
      </c>
      <c r="F20" s="113"/>
      <c r="G20" s="114"/>
      <c r="H20" s="115">
        <f t="shared" si="0"/>
        <v>0</v>
      </c>
      <c r="I20" s="114"/>
      <c r="J20" s="114"/>
      <c r="K20" s="116">
        <f t="shared" si="1"/>
        <v>0</v>
      </c>
      <c r="L20" s="117">
        <f t="shared" si="2"/>
        <v>0</v>
      </c>
      <c r="M20" s="115">
        <f t="shared" si="3"/>
        <v>0</v>
      </c>
      <c r="N20" s="115">
        <f t="shared" si="4"/>
        <v>0</v>
      </c>
      <c r="O20" s="115">
        <f t="shared" si="5"/>
        <v>0</v>
      </c>
      <c r="P20" s="116">
        <f t="shared" si="6"/>
        <v>0</v>
      </c>
      <c r="T20" s="21"/>
    </row>
    <row r="21" spans="1:25" x14ac:dyDescent="0.2">
      <c r="A21" s="186">
        <v>7</v>
      </c>
      <c r="B21" s="173" t="s">
        <v>60</v>
      </c>
      <c r="C21" s="180" t="s">
        <v>363</v>
      </c>
      <c r="D21" s="181" t="s">
        <v>73</v>
      </c>
      <c r="E21" s="182">
        <v>1110.3</v>
      </c>
      <c r="F21" s="113"/>
      <c r="G21" s="114"/>
      <c r="H21" s="115">
        <f t="shared" si="0"/>
        <v>0</v>
      </c>
      <c r="I21" s="114"/>
      <c r="J21" s="114"/>
      <c r="K21" s="116">
        <f t="shared" si="1"/>
        <v>0</v>
      </c>
      <c r="L21" s="117">
        <f t="shared" si="2"/>
        <v>0</v>
      </c>
      <c r="M21" s="115">
        <f t="shared" si="3"/>
        <v>0</v>
      </c>
      <c r="N21" s="115">
        <f t="shared" si="4"/>
        <v>0</v>
      </c>
      <c r="O21" s="115">
        <f t="shared" si="5"/>
        <v>0</v>
      </c>
      <c r="P21" s="116">
        <f t="shared" si="6"/>
        <v>0</v>
      </c>
      <c r="T21" s="21"/>
    </row>
    <row r="22" spans="1:25" x14ac:dyDescent="0.2">
      <c r="A22" s="179">
        <v>8</v>
      </c>
      <c r="B22" s="173"/>
      <c r="C22" s="212" t="s">
        <v>364</v>
      </c>
      <c r="D22" s="181" t="s">
        <v>88</v>
      </c>
      <c r="E22" s="182">
        <v>5.36</v>
      </c>
      <c r="F22" s="113"/>
      <c r="G22" s="114"/>
      <c r="H22" s="115">
        <f t="shared" si="0"/>
        <v>0</v>
      </c>
      <c r="I22" s="114"/>
      <c r="J22" s="114"/>
      <c r="K22" s="116">
        <f t="shared" si="1"/>
        <v>0</v>
      </c>
      <c r="L22" s="117">
        <f t="shared" si="2"/>
        <v>0</v>
      </c>
      <c r="M22" s="115">
        <f t="shared" si="3"/>
        <v>0</v>
      </c>
      <c r="N22" s="115">
        <f t="shared" si="4"/>
        <v>0</v>
      </c>
      <c r="O22" s="115">
        <f t="shared" si="5"/>
        <v>0</v>
      </c>
      <c r="P22" s="116">
        <f t="shared" si="6"/>
        <v>0</v>
      </c>
      <c r="T22" s="21"/>
    </row>
    <row r="23" spans="1:25" x14ac:dyDescent="0.2">
      <c r="A23" s="179">
        <v>9</v>
      </c>
      <c r="B23" s="183"/>
      <c r="C23" s="189" t="s">
        <v>108</v>
      </c>
      <c r="D23" s="183" t="s">
        <v>73</v>
      </c>
      <c r="E23" s="187">
        <v>1110.3</v>
      </c>
      <c r="F23" s="113"/>
      <c r="G23" s="114"/>
      <c r="H23" s="115">
        <f t="shared" si="0"/>
        <v>0</v>
      </c>
      <c r="I23" s="114"/>
      <c r="J23" s="114"/>
      <c r="K23" s="116">
        <f t="shared" si="1"/>
        <v>0</v>
      </c>
      <c r="L23" s="117">
        <f t="shared" si="2"/>
        <v>0</v>
      </c>
      <c r="M23" s="115">
        <f t="shared" si="3"/>
        <v>0</v>
      </c>
      <c r="N23" s="115">
        <f t="shared" si="4"/>
        <v>0</v>
      </c>
      <c r="O23" s="115">
        <f t="shared" si="5"/>
        <v>0</v>
      </c>
      <c r="P23" s="116">
        <f t="shared" si="6"/>
        <v>0</v>
      </c>
      <c r="T23" s="21"/>
    </row>
    <row r="24" spans="1:25" x14ac:dyDescent="0.2">
      <c r="A24" s="186">
        <v>10</v>
      </c>
      <c r="B24" s="173" t="s">
        <v>60</v>
      </c>
      <c r="C24" s="180" t="s">
        <v>365</v>
      </c>
      <c r="D24" s="181" t="s">
        <v>73</v>
      </c>
      <c r="E24" s="182">
        <v>1110.3</v>
      </c>
      <c r="F24" s="113"/>
      <c r="G24" s="114"/>
      <c r="H24" s="115">
        <f t="shared" si="0"/>
        <v>0</v>
      </c>
      <c r="I24" s="114"/>
      <c r="J24" s="114"/>
      <c r="K24" s="116">
        <f t="shared" si="1"/>
        <v>0</v>
      </c>
      <c r="L24" s="117">
        <f t="shared" si="2"/>
        <v>0</v>
      </c>
      <c r="M24" s="115">
        <f t="shared" si="3"/>
        <v>0</v>
      </c>
      <c r="N24" s="115">
        <f t="shared" si="4"/>
        <v>0</v>
      </c>
      <c r="O24" s="115">
        <f t="shared" si="5"/>
        <v>0</v>
      </c>
      <c r="P24" s="116">
        <f t="shared" si="6"/>
        <v>0</v>
      </c>
      <c r="T24" s="21"/>
    </row>
    <row r="25" spans="1:25" x14ac:dyDescent="0.2">
      <c r="A25" s="179">
        <v>11</v>
      </c>
      <c r="B25" s="173"/>
      <c r="C25" s="212" t="s">
        <v>366</v>
      </c>
      <c r="D25" s="181" t="s">
        <v>73</v>
      </c>
      <c r="E25" s="182">
        <v>1332.36</v>
      </c>
      <c r="F25" s="113"/>
      <c r="G25" s="114"/>
      <c r="H25" s="115">
        <f t="shared" si="0"/>
        <v>0</v>
      </c>
      <c r="I25" s="114"/>
      <c r="J25" s="114"/>
      <c r="K25" s="116">
        <f t="shared" si="1"/>
        <v>0</v>
      </c>
      <c r="L25" s="117">
        <f t="shared" si="2"/>
        <v>0</v>
      </c>
      <c r="M25" s="115">
        <f t="shared" si="3"/>
        <v>0</v>
      </c>
      <c r="N25" s="115">
        <f t="shared" si="4"/>
        <v>0</v>
      </c>
      <c r="O25" s="115">
        <f t="shared" si="5"/>
        <v>0</v>
      </c>
      <c r="P25" s="116">
        <f t="shared" si="6"/>
        <v>0</v>
      </c>
      <c r="T25" s="21"/>
    </row>
    <row r="26" spans="1:25" x14ac:dyDescent="0.2">
      <c r="A26" s="179">
        <v>12</v>
      </c>
      <c r="B26" s="183"/>
      <c r="C26" s="189" t="s">
        <v>108</v>
      </c>
      <c r="D26" s="183" t="s">
        <v>73</v>
      </c>
      <c r="E26" s="187">
        <v>1110.3</v>
      </c>
      <c r="F26" s="113"/>
      <c r="G26" s="114"/>
      <c r="H26" s="115">
        <f t="shared" si="0"/>
        <v>0</v>
      </c>
      <c r="I26" s="114"/>
      <c r="J26" s="114"/>
      <c r="K26" s="116">
        <f t="shared" si="1"/>
        <v>0</v>
      </c>
      <c r="L26" s="117">
        <f t="shared" si="2"/>
        <v>0</v>
      </c>
      <c r="M26" s="115">
        <f t="shared" si="3"/>
        <v>0</v>
      </c>
      <c r="N26" s="115">
        <f t="shared" si="4"/>
        <v>0</v>
      </c>
      <c r="O26" s="115">
        <f t="shared" si="5"/>
        <v>0</v>
      </c>
      <c r="P26" s="116">
        <f t="shared" si="6"/>
        <v>0</v>
      </c>
      <c r="T26" s="21"/>
    </row>
    <row r="27" spans="1:25" x14ac:dyDescent="0.2">
      <c r="A27" s="186">
        <v>13</v>
      </c>
      <c r="B27" s="173" t="s">
        <v>60</v>
      </c>
      <c r="C27" s="180" t="s">
        <v>367</v>
      </c>
      <c r="D27" s="181" t="s">
        <v>62</v>
      </c>
      <c r="E27" s="182">
        <v>188</v>
      </c>
      <c r="F27" s="113"/>
      <c r="G27" s="114"/>
      <c r="H27" s="115">
        <f t="shared" si="0"/>
        <v>0</v>
      </c>
      <c r="I27" s="114"/>
      <c r="J27" s="114"/>
      <c r="K27" s="116">
        <f t="shared" si="1"/>
        <v>0</v>
      </c>
      <c r="L27" s="117">
        <f t="shared" si="2"/>
        <v>0</v>
      </c>
      <c r="M27" s="115">
        <f t="shared" si="3"/>
        <v>0</v>
      </c>
      <c r="N27" s="115">
        <f t="shared" si="4"/>
        <v>0</v>
      </c>
      <c r="O27" s="115">
        <f t="shared" si="5"/>
        <v>0</v>
      </c>
      <c r="P27" s="116">
        <f t="shared" si="6"/>
        <v>0</v>
      </c>
      <c r="T27" s="21"/>
    </row>
    <row r="28" spans="1:25" x14ac:dyDescent="0.2">
      <c r="A28" s="179">
        <v>14</v>
      </c>
      <c r="B28" s="173" t="s">
        <v>60</v>
      </c>
      <c r="C28" s="180" t="s">
        <v>368</v>
      </c>
      <c r="D28" s="181" t="s">
        <v>62</v>
      </c>
      <c r="E28" s="182">
        <v>184</v>
      </c>
      <c r="F28" s="113"/>
      <c r="G28" s="114"/>
      <c r="H28" s="115">
        <f t="shared" si="0"/>
        <v>0</v>
      </c>
      <c r="I28" s="114"/>
      <c r="J28" s="114"/>
      <c r="K28" s="116">
        <f t="shared" si="1"/>
        <v>0</v>
      </c>
      <c r="L28" s="117">
        <f t="shared" si="2"/>
        <v>0</v>
      </c>
      <c r="M28" s="115">
        <f t="shared" si="3"/>
        <v>0</v>
      </c>
      <c r="N28" s="115">
        <f t="shared" si="4"/>
        <v>0</v>
      </c>
      <c r="O28" s="115">
        <f t="shared" si="5"/>
        <v>0</v>
      </c>
      <c r="P28" s="116">
        <f t="shared" si="6"/>
        <v>0</v>
      </c>
      <c r="T28" s="21"/>
    </row>
    <row r="29" spans="1:25" x14ac:dyDescent="0.2">
      <c r="A29" s="179">
        <v>15</v>
      </c>
      <c r="B29" s="173" t="s">
        <v>60</v>
      </c>
      <c r="C29" s="180" t="s">
        <v>369</v>
      </c>
      <c r="D29" s="181" t="s">
        <v>64</v>
      </c>
      <c r="E29" s="182">
        <v>5</v>
      </c>
      <c r="F29" s="113"/>
      <c r="G29" s="114"/>
      <c r="H29" s="115">
        <f t="shared" si="0"/>
        <v>0</v>
      </c>
      <c r="I29" s="114"/>
      <c r="J29" s="114"/>
      <c r="K29" s="116">
        <f t="shared" si="1"/>
        <v>0</v>
      </c>
      <c r="L29" s="117">
        <f t="shared" si="2"/>
        <v>0</v>
      </c>
      <c r="M29" s="115">
        <f t="shared" si="3"/>
        <v>0</v>
      </c>
      <c r="N29" s="115">
        <f t="shared" si="4"/>
        <v>0</v>
      </c>
      <c r="O29" s="115">
        <f t="shared" si="5"/>
        <v>0</v>
      </c>
      <c r="P29" s="116">
        <f t="shared" si="6"/>
        <v>0</v>
      </c>
      <c r="T29" s="21"/>
    </row>
    <row r="30" spans="1:25" ht="22.5" x14ac:dyDescent="0.2">
      <c r="A30" s="186">
        <v>16</v>
      </c>
      <c r="B30" s="173" t="s">
        <v>60</v>
      </c>
      <c r="C30" s="180" t="s">
        <v>370</v>
      </c>
      <c r="D30" s="181" t="s">
        <v>62</v>
      </c>
      <c r="E30" s="182">
        <v>92.1</v>
      </c>
      <c r="F30" s="113"/>
      <c r="G30" s="114"/>
      <c r="H30" s="115">
        <f t="shared" si="0"/>
        <v>0</v>
      </c>
      <c r="I30" s="114"/>
      <c r="J30" s="114"/>
      <c r="K30" s="116">
        <f t="shared" si="1"/>
        <v>0</v>
      </c>
      <c r="L30" s="117">
        <f t="shared" si="2"/>
        <v>0</v>
      </c>
      <c r="M30" s="115">
        <f t="shared" si="3"/>
        <v>0</v>
      </c>
      <c r="N30" s="115">
        <f t="shared" si="4"/>
        <v>0</v>
      </c>
      <c r="O30" s="115">
        <f t="shared" si="5"/>
        <v>0</v>
      </c>
      <c r="P30" s="116">
        <f t="shared" si="6"/>
        <v>0</v>
      </c>
      <c r="Q30" s="89"/>
      <c r="T30" s="21"/>
      <c r="U30" s="31"/>
      <c r="V30" s="31"/>
      <c r="W30" s="31"/>
      <c r="X30" s="31"/>
      <c r="Y30" s="31"/>
    </row>
    <row r="31" spans="1:25" ht="22.5" x14ac:dyDescent="0.2">
      <c r="A31" s="179">
        <v>17</v>
      </c>
      <c r="B31" s="173" t="s">
        <v>60</v>
      </c>
      <c r="C31" s="180" t="s">
        <v>371</v>
      </c>
      <c r="D31" s="181" t="s">
        <v>62</v>
      </c>
      <c r="E31" s="182">
        <v>184.2</v>
      </c>
      <c r="F31" s="113"/>
      <c r="G31" s="114"/>
      <c r="H31" s="115">
        <f t="shared" si="0"/>
        <v>0</v>
      </c>
      <c r="I31" s="114"/>
      <c r="J31" s="114"/>
      <c r="K31" s="116">
        <f t="shared" si="1"/>
        <v>0</v>
      </c>
      <c r="L31" s="117">
        <f t="shared" si="2"/>
        <v>0</v>
      </c>
      <c r="M31" s="115">
        <f t="shared" si="3"/>
        <v>0</v>
      </c>
      <c r="N31" s="115">
        <f t="shared" si="4"/>
        <v>0</v>
      </c>
      <c r="O31" s="115">
        <f t="shared" si="5"/>
        <v>0</v>
      </c>
      <c r="P31" s="116">
        <f t="shared" si="6"/>
        <v>0</v>
      </c>
      <c r="T31" s="21"/>
    </row>
    <row r="32" spans="1:25" ht="22.5" x14ac:dyDescent="0.2">
      <c r="A32" s="179">
        <v>18</v>
      </c>
      <c r="B32" s="173" t="s">
        <v>60</v>
      </c>
      <c r="C32" s="180" t="s">
        <v>372</v>
      </c>
      <c r="D32" s="181" t="s">
        <v>62</v>
      </c>
      <c r="E32" s="182">
        <v>46</v>
      </c>
      <c r="F32" s="113"/>
      <c r="G32" s="114"/>
      <c r="H32" s="115">
        <f t="shared" si="0"/>
        <v>0</v>
      </c>
      <c r="I32" s="114"/>
      <c r="J32" s="114"/>
      <c r="K32" s="116">
        <f t="shared" si="1"/>
        <v>0</v>
      </c>
      <c r="L32" s="117">
        <f t="shared" si="2"/>
        <v>0</v>
      </c>
      <c r="M32" s="115">
        <f t="shared" si="3"/>
        <v>0</v>
      </c>
      <c r="N32" s="115">
        <f t="shared" si="4"/>
        <v>0</v>
      </c>
      <c r="O32" s="115">
        <f t="shared" si="5"/>
        <v>0</v>
      </c>
      <c r="P32" s="116">
        <f t="shared" si="6"/>
        <v>0</v>
      </c>
      <c r="T32" s="21"/>
    </row>
    <row r="33" spans="1:25" ht="22.5" x14ac:dyDescent="0.2">
      <c r="A33" s="186">
        <v>19</v>
      </c>
      <c r="B33" s="173" t="s">
        <v>60</v>
      </c>
      <c r="C33" s="180" t="s">
        <v>373</v>
      </c>
      <c r="D33" s="181" t="s">
        <v>62</v>
      </c>
      <c r="E33" s="182">
        <v>166.6</v>
      </c>
      <c r="F33" s="113"/>
      <c r="G33" s="114"/>
      <c r="H33" s="115">
        <f t="shared" si="0"/>
        <v>0</v>
      </c>
      <c r="I33" s="114"/>
      <c r="J33" s="114"/>
      <c r="K33" s="116">
        <f t="shared" si="1"/>
        <v>0</v>
      </c>
      <c r="L33" s="117">
        <f t="shared" si="2"/>
        <v>0</v>
      </c>
      <c r="M33" s="115">
        <f t="shared" si="3"/>
        <v>0</v>
      </c>
      <c r="N33" s="115">
        <f t="shared" si="4"/>
        <v>0</v>
      </c>
      <c r="O33" s="115">
        <f t="shared" si="5"/>
        <v>0</v>
      </c>
      <c r="P33" s="116">
        <f t="shared" si="6"/>
        <v>0</v>
      </c>
      <c r="T33" s="21"/>
    </row>
    <row r="34" spans="1:25" ht="22.5" x14ac:dyDescent="0.2">
      <c r="A34" s="179">
        <v>20</v>
      </c>
      <c r="B34" s="173" t="s">
        <v>60</v>
      </c>
      <c r="C34" s="180" t="s">
        <v>374</v>
      </c>
      <c r="D34" s="181" t="s">
        <v>73</v>
      </c>
      <c r="E34" s="182">
        <v>14.3</v>
      </c>
      <c r="F34" s="113"/>
      <c r="G34" s="114"/>
      <c r="H34" s="115">
        <f t="shared" si="0"/>
        <v>0</v>
      </c>
      <c r="I34" s="114"/>
      <c r="J34" s="114"/>
      <c r="K34" s="116">
        <f t="shared" si="1"/>
        <v>0</v>
      </c>
      <c r="L34" s="117">
        <f t="shared" si="2"/>
        <v>0</v>
      </c>
      <c r="M34" s="115">
        <f t="shared" si="3"/>
        <v>0</v>
      </c>
      <c r="N34" s="115">
        <f t="shared" si="4"/>
        <v>0</v>
      </c>
      <c r="O34" s="115">
        <f t="shared" si="5"/>
        <v>0</v>
      </c>
      <c r="P34" s="116">
        <f t="shared" si="6"/>
        <v>0</v>
      </c>
      <c r="T34" s="21"/>
    </row>
    <row r="35" spans="1:25" ht="22.5" x14ac:dyDescent="0.2">
      <c r="A35" s="179">
        <v>21</v>
      </c>
      <c r="B35" s="173" t="s">
        <v>60</v>
      </c>
      <c r="C35" s="180" t="s">
        <v>373</v>
      </c>
      <c r="D35" s="181" t="s">
        <v>62</v>
      </c>
      <c r="E35" s="182">
        <v>110.7</v>
      </c>
      <c r="F35" s="113"/>
      <c r="G35" s="114"/>
      <c r="H35" s="115">
        <f t="shared" si="0"/>
        <v>0</v>
      </c>
      <c r="I35" s="114"/>
      <c r="J35" s="114"/>
      <c r="K35" s="116">
        <f t="shared" si="1"/>
        <v>0</v>
      </c>
      <c r="L35" s="117">
        <f t="shared" si="2"/>
        <v>0</v>
      </c>
      <c r="M35" s="115">
        <f t="shared" si="3"/>
        <v>0</v>
      </c>
      <c r="N35" s="115">
        <f t="shared" si="4"/>
        <v>0</v>
      </c>
      <c r="O35" s="115">
        <f t="shared" si="5"/>
        <v>0</v>
      </c>
      <c r="P35" s="116">
        <f t="shared" si="6"/>
        <v>0</v>
      </c>
      <c r="T35" s="21"/>
    </row>
    <row r="36" spans="1:25" ht="22.5" x14ac:dyDescent="0.2">
      <c r="A36" s="186">
        <v>22</v>
      </c>
      <c r="B36" s="173" t="s">
        <v>60</v>
      </c>
      <c r="C36" s="180" t="s">
        <v>375</v>
      </c>
      <c r="D36" s="181" t="s">
        <v>62</v>
      </c>
      <c r="E36" s="182">
        <v>184</v>
      </c>
      <c r="F36" s="113"/>
      <c r="G36" s="114"/>
      <c r="H36" s="115">
        <f t="shared" si="0"/>
        <v>0</v>
      </c>
      <c r="I36" s="114"/>
      <c r="J36" s="114"/>
      <c r="K36" s="116">
        <f t="shared" si="1"/>
        <v>0</v>
      </c>
      <c r="L36" s="117">
        <f t="shared" si="2"/>
        <v>0</v>
      </c>
      <c r="M36" s="115">
        <f t="shared" si="3"/>
        <v>0</v>
      </c>
      <c r="N36" s="115">
        <f t="shared" si="4"/>
        <v>0</v>
      </c>
      <c r="O36" s="115">
        <f t="shared" si="5"/>
        <v>0</v>
      </c>
      <c r="P36" s="116">
        <f t="shared" si="6"/>
        <v>0</v>
      </c>
      <c r="T36" s="21"/>
    </row>
    <row r="37" spans="1:25" ht="22.5" x14ac:dyDescent="0.2">
      <c r="A37" s="179">
        <v>23</v>
      </c>
      <c r="B37" s="173" t="s">
        <v>60</v>
      </c>
      <c r="C37" s="180" t="s">
        <v>376</v>
      </c>
      <c r="D37" s="181" t="s">
        <v>62</v>
      </c>
      <c r="E37" s="182">
        <v>215.6</v>
      </c>
      <c r="F37" s="113"/>
      <c r="G37" s="114"/>
      <c r="H37" s="115">
        <f t="shared" si="0"/>
        <v>0</v>
      </c>
      <c r="I37" s="114"/>
      <c r="J37" s="114"/>
      <c r="K37" s="116">
        <f t="shared" si="1"/>
        <v>0</v>
      </c>
      <c r="L37" s="117">
        <f t="shared" si="2"/>
        <v>0</v>
      </c>
      <c r="M37" s="115">
        <f t="shared" si="3"/>
        <v>0</v>
      </c>
      <c r="N37" s="115">
        <f t="shared" si="4"/>
        <v>0</v>
      </c>
      <c r="O37" s="115">
        <f t="shared" si="5"/>
        <v>0</v>
      </c>
      <c r="P37" s="116">
        <f t="shared" si="6"/>
        <v>0</v>
      </c>
      <c r="Q37" s="89"/>
      <c r="T37" s="21"/>
      <c r="U37" s="31"/>
      <c r="V37" s="31"/>
      <c r="W37" s="31"/>
      <c r="X37" s="31"/>
      <c r="Y37" s="31"/>
    </row>
    <row r="38" spans="1:25" x14ac:dyDescent="0.2">
      <c r="A38" s="186">
        <v>24</v>
      </c>
      <c r="B38" s="183" t="s">
        <v>60</v>
      </c>
      <c r="C38" s="164" t="s">
        <v>377</v>
      </c>
      <c r="D38" s="183" t="s">
        <v>68</v>
      </c>
      <c r="E38" s="187">
        <v>1</v>
      </c>
      <c r="F38" s="113"/>
      <c r="G38" s="114"/>
      <c r="H38" s="115">
        <f t="shared" si="0"/>
        <v>0</v>
      </c>
      <c r="I38" s="114"/>
      <c r="J38" s="114"/>
      <c r="K38" s="116">
        <f t="shared" si="1"/>
        <v>0</v>
      </c>
      <c r="L38" s="117">
        <f t="shared" si="2"/>
        <v>0</v>
      </c>
      <c r="M38" s="115">
        <f t="shared" si="3"/>
        <v>0</v>
      </c>
      <c r="N38" s="115">
        <f t="shared" si="4"/>
        <v>0</v>
      </c>
      <c r="O38" s="115">
        <f t="shared" si="5"/>
        <v>0</v>
      </c>
      <c r="P38" s="116">
        <f t="shared" si="6"/>
        <v>0</v>
      </c>
      <c r="T38" s="21"/>
    </row>
    <row r="39" spans="1:25" ht="22.5" x14ac:dyDescent="0.2">
      <c r="A39" s="179">
        <v>25</v>
      </c>
      <c r="B39" s="173" t="s">
        <v>60</v>
      </c>
      <c r="C39" s="180" t="s">
        <v>378</v>
      </c>
      <c r="D39" s="181" t="s">
        <v>124</v>
      </c>
      <c r="E39" s="182">
        <v>1</v>
      </c>
      <c r="F39" s="113"/>
      <c r="G39" s="114"/>
      <c r="H39" s="115">
        <f t="shared" si="0"/>
        <v>0</v>
      </c>
      <c r="I39" s="114"/>
      <c r="J39" s="114"/>
      <c r="K39" s="116">
        <f t="shared" si="1"/>
        <v>0</v>
      </c>
      <c r="L39" s="117">
        <f t="shared" si="2"/>
        <v>0</v>
      </c>
      <c r="M39" s="115">
        <f t="shared" si="3"/>
        <v>0</v>
      </c>
      <c r="N39" s="115">
        <f t="shared" si="4"/>
        <v>0</v>
      </c>
      <c r="O39" s="115">
        <f t="shared" si="5"/>
        <v>0</v>
      </c>
      <c r="P39" s="116">
        <f t="shared" si="6"/>
        <v>0</v>
      </c>
      <c r="T39" s="21"/>
    </row>
    <row r="40" spans="1:25" ht="22.5" x14ac:dyDescent="0.2">
      <c r="A40" s="186">
        <v>26</v>
      </c>
      <c r="B40" s="173" t="s">
        <v>60</v>
      </c>
      <c r="C40" s="180" t="s">
        <v>379</v>
      </c>
      <c r="D40" s="181" t="s">
        <v>68</v>
      </c>
      <c r="E40" s="182">
        <v>1</v>
      </c>
      <c r="F40" s="113"/>
      <c r="G40" s="114"/>
      <c r="H40" s="115">
        <f t="shared" si="0"/>
        <v>0</v>
      </c>
      <c r="I40" s="114"/>
      <c r="J40" s="114"/>
      <c r="K40" s="116">
        <f t="shared" si="1"/>
        <v>0</v>
      </c>
      <c r="L40" s="117">
        <f t="shared" si="2"/>
        <v>0</v>
      </c>
      <c r="M40" s="115">
        <f t="shared" si="3"/>
        <v>0</v>
      </c>
      <c r="N40" s="115">
        <f t="shared" si="4"/>
        <v>0</v>
      </c>
      <c r="O40" s="115">
        <f t="shared" si="5"/>
        <v>0</v>
      </c>
      <c r="P40" s="116">
        <f t="shared" si="6"/>
        <v>0</v>
      </c>
      <c r="T40" s="21"/>
    </row>
    <row r="41" spans="1:25" ht="22.5" x14ac:dyDescent="0.2">
      <c r="A41" s="168"/>
      <c r="B41" s="169"/>
      <c r="C41" s="170" t="s">
        <v>380</v>
      </c>
      <c r="D41" s="171"/>
      <c r="E41" s="172"/>
      <c r="F41" s="113"/>
      <c r="G41" s="114"/>
      <c r="H41" s="115">
        <f t="shared" si="0"/>
        <v>0</v>
      </c>
      <c r="I41" s="114"/>
      <c r="J41" s="114"/>
      <c r="K41" s="116">
        <f t="shared" si="1"/>
        <v>0</v>
      </c>
      <c r="L41" s="117">
        <f t="shared" si="2"/>
        <v>0</v>
      </c>
      <c r="M41" s="115">
        <f t="shared" si="3"/>
        <v>0</v>
      </c>
      <c r="N41" s="115">
        <f t="shared" si="4"/>
        <v>0</v>
      </c>
      <c r="O41" s="115">
        <f t="shared" si="5"/>
        <v>0</v>
      </c>
      <c r="P41" s="116">
        <f t="shared" si="6"/>
        <v>0</v>
      </c>
      <c r="T41" s="21"/>
    </row>
    <row r="42" spans="1:25" ht="22.5" x14ac:dyDescent="0.2">
      <c r="A42" s="179">
        <v>1</v>
      </c>
      <c r="B42" s="173" t="s">
        <v>60</v>
      </c>
      <c r="C42" s="180" t="s">
        <v>381</v>
      </c>
      <c r="D42" s="181" t="s">
        <v>88</v>
      </c>
      <c r="E42" s="182">
        <v>14.1</v>
      </c>
      <c r="F42" s="113"/>
      <c r="G42" s="114"/>
      <c r="H42" s="115">
        <f t="shared" si="0"/>
        <v>0</v>
      </c>
      <c r="I42" s="114"/>
      <c r="J42" s="114"/>
      <c r="K42" s="116">
        <f t="shared" si="1"/>
        <v>0</v>
      </c>
      <c r="L42" s="117">
        <f t="shared" si="2"/>
        <v>0</v>
      </c>
      <c r="M42" s="115">
        <f t="shared" si="3"/>
        <v>0</v>
      </c>
      <c r="N42" s="115">
        <f t="shared" si="4"/>
        <v>0</v>
      </c>
      <c r="O42" s="115">
        <f t="shared" si="5"/>
        <v>0</v>
      </c>
      <c r="P42" s="116">
        <f t="shared" si="6"/>
        <v>0</v>
      </c>
      <c r="T42" s="21"/>
    </row>
    <row r="43" spans="1:25" x14ac:dyDescent="0.2">
      <c r="A43" s="179">
        <v>2</v>
      </c>
      <c r="B43" s="173"/>
      <c r="C43" s="212" t="s">
        <v>405</v>
      </c>
      <c r="D43" s="181" t="s">
        <v>64</v>
      </c>
      <c r="E43" s="182">
        <v>5640</v>
      </c>
      <c r="F43" s="113"/>
      <c r="G43" s="114"/>
      <c r="H43" s="115">
        <f t="shared" si="0"/>
        <v>0</v>
      </c>
      <c r="I43" s="114"/>
      <c r="J43" s="114"/>
      <c r="K43" s="116">
        <f t="shared" si="1"/>
        <v>0</v>
      </c>
      <c r="L43" s="117">
        <f t="shared" si="2"/>
        <v>0</v>
      </c>
      <c r="M43" s="115">
        <f t="shared" si="3"/>
        <v>0</v>
      </c>
      <c r="N43" s="115">
        <f t="shared" si="4"/>
        <v>0</v>
      </c>
      <c r="O43" s="115">
        <f t="shared" si="5"/>
        <v>0</v>
      </c>
      <c r="P43" s="116">
        <f t="shared" si="6"/>
        <v>0</v>
      </c>
      <c r="Q43" s="89"/>
      <c r="T43" s="21"/>
      <c r="U43" s="31"/>
      <c r="V43" s="31"/>
      <c r="W43" s="31"/>
      <c r="X43" s="31"/>
      <c r="Y43" s="31"/>
    </row>
    <row r="44" spans="1:25" x14ac:dyDescent="0.2">
      <c r="A44" s="179">
        <v>3</v>
      </c>
      <c r="B44" s="173"/>
      <c r="C44" s="212" t="s">
        <v>382</v>
      </c>
      <c r="D44" s="181" t="s">
        <v>92</v>
      </c>
      <c r="E44" s="182">
        <v>6204</v>
      </c>
      <c r="F44" s="113"/>
      <c r="G44" s="114"/>
      <c r="H44" s="115">
        <f t="shared" si="0"/>
        <v>0</v>
      </c>
      <c r="I44" s="114"/>
      <c r="J44" s="114"/>
      <c r="K44" s="116">
        <f t="shared" si="1"/>
        <v>0</v>
      </c>
      <c r="L44" s="117">
        <f t="shared" si="2"/>
        <v>0</v>
      </c>
      <c r="M44" s="115">
        <f t="shared" si="3"/>
        <v>0</v>
      </c>
      <c r="N44" s="115">
        <f t="shared" si="4"/>
        <v>0</v>
      </c>
      <c r="O44" s="115">
        <f t="shared" si="5"/>
        <v>0</v>
      </c>
      <c r="P44" s="116">
        <f t="shared" si="6"/>
        <v>0</v>
      </c>
      <c r="T44" s="21"/>
    </row>
    <row r="45" spans="1:25" x14ac:dyDescent="0.2">
      <c r="A45" s="179">
        <v>4</v>
      </c>
      <c r="B45" s="173"/>
      <c r="C45" s="212" t="s">
        <v>107</v>
      </c>
      <c r="D45" s="181" t="s">
        <v>68</v>
      </c>
      <c r="E45" s="182">
        <v>1</v>
      </c>
      <c r="F45" s="113"/>
      <c r="G45" s="114"/>
      <c r="H45" s="115">
        <f t="shared" si="0"/>
        <v>0</v>
      </c>
      <c r="I45" s="114"/>
      <c r="J45" s="114"/>
      <c r="K45" s="116">
        <f t="shared" si="1"/>
        <v>0</v>
      </c>
      <c r="L45" s="117">
        <f t="shared" si="2"/>
        <v>0</v>
      </c>
      <c r="M45" s="115">
        <f t="shared" si="3"/>
        <v>0</v>
      </c>
      <c r="N45" s="115">
        <f t="shared" si="4"/>
        <v>0</v>
      </c>
      <c r="O45" s="115">
        <f t="shared" si="5"/>
        <v>0</v>
      </c>
      <c r="P45" s="116">
        <f t="shared" si="6"/>
        <v>0</v>
      </c>
      <c r="T45" s="21"/>
    </row>
    <row r="46" spans="1:25" x14ac:dyDescent="0.2">
      <c r="A46" s="179">
        <v>5</v>
      </c>
      <c r="B46" s="173"/>
      <c r="C46" s="212" t="s">
        <v>383</v>
      </c>
      <c r="D46" s="181" t="s">
        <v>68</v>
      </c>
      <c r="E46" s="182">
        <v>1</v>
      </c>
      <c r="F46" s="113"/>
      <c r="G46" s="114"/>
      <c r="H46" s="115">
        <f t="shared" ref="H46:H77" si="7">ROUND(F46*G46,2)</f>
        <v>0</v>
      </c>
      <c r="I46" s="114"/>
      <c r="J46" s="114"/>
      <c r="K46" s="116">
        <f t="shared" si="1"/>
        <v>0</v>
      </c>
      <c r="L46" s="117">
        <f t="shared" si="2"/>
        <v>0</v>
      </c>
      <c r="M46" s="115">
        <f t="shared" si="3"/>
        <v>0</v>
      </c>
      <c r="N46" s="115">
        <f t="shared" si="4"/>
        <v>0</v>
      </c>
      <c r="O46" s="115">
        <f t="shared" si="5"/>
        <v>0</v>
      </c>
      <c r="P46" s="116">
        <f t="shared" si="6"/>
        <v>0</v>
      </c>
      <c r="T46" s="21"/>
    </row>
    <row r="47" spans="1:25" x14ac:dyDescent="0.2">
      <c r="A47" s="179">
        <v>6</v>
      </c>
      <c r="B47" s="173" t="s">
        <v>60</v>
      </c>
      <c r="C47" s="180" t="s">
        <v>384</v>
      </c>
      <c r="D47" s="181" t="s">
        <v>68</v>
      </c>
      <c r="E47" s="182">
        <v>15</v>
      </c>
      <c r="F47" s="113"/>
      <c r="G47" s="114"/>
      <c r="H47" s="115">
        <f t="shared" si="7"/>
        <v>0</v>
      </c>
      <c r="I47" s="114"/>
      <c r="J47" s="114"/>
      <c r="K47" s="116">
        <f t="shared" si="1"/>
        <v>0</v>
      </c>
      <c r="L47" s="117">
        <f t="shared" si="2"/>
        <v>0</v>
      </c>
      <c r="M47" s="115">
        <f t="shared" si="3"/>
        <v>0</v>
      </c>
      <c r="N47" s="115">
        <f t="shared" si="4"/>
        <v>0</v>
      </c>
      <c r="O47" s="115">
        <f t="shared" si="5"/>
        <v>0</v>
      </c>
      <c r="P47" s="116">
        <f t="shared" si="6"/>
        <v>0</v>
      </c>
      <c r="T47" s="21"/>
    </row>
    <row r="48" spans="1:25" ht="22.5" x14ac:dyDescent="0.2">
      <c r="A48" s="179">
        <v>7</v>
      </c>
      <c r="B48" s="173"/>
      <c r="C48" s="212" t="s">
        <v>385</v>
      </c>
      <c r="D48" s="181" t="s">
        <v>62</v>
      </c>
      <c r="E48" s="182">
        <v>210.45</v>
      </c>
      <c r="F48" s="113"/>
      <c r="G48" s="114"/>
      <c r="H48" s="115">
        <f t="shared" si="7"/>
        <v>0</v>
      </c>
      <c r="I48" s="114"/>
      <c r="J48" s="114"/>
      <c r="K48" s="116">
        <f t="shared" si="1"/>
        <v>0</v>
      </c>
      <c r="L48" s="117">
        <f t="shared" si="2"/>
        <v>0</v>
      </c>
      <c r="M48" s="115">
        <f t="shared" si="3"/>
        <v>0</v>
      </c>
      <c r="N48" s="115">
        <f t="shared" si="4"/>
        <v>0</v>
      </c>
      <c r="O48" s="115">
        <f t="shared" si="5"/>
        <v>0</v>
      </c>
      <c r="P48" s="116">
        <f t="shared" si="6"/>
        <v>0</v>
      </c>
      <c r="T48" s="21"/>
    </row>
    <row r="49" spans="1:20" ht="22.5" x14ac:dyDescent="0.2">
      <c r="A49" s="179">
        <v>8</v>
      </c>
      <c r="B49" s="183"/>
      <c r="C49" s="189" t="s">
        <v>386</v>
      </c>
      <c r="D49" s="183" t="s">
        <v>73</v>
      </c>
      <c r="E49" s="187">
        <v>92.96</v>
      </c>
      <c r="F49" s="113"/>
      <c r="G49" s="114"/>
      <c r="H49" s="115">
        <f t="shared" si="7"/>
        <v>0</v>
      </c>
      <c r="I49" s="114"/>
      <c r="J49" s="114"/>
      <c r="K49" s="116">
        <f t="shared" si="1"/>
        <v>0</v>
      </c>
      <c r="L49" s="117">
        <f t="shared" si="2"/>
        <v>0</v>
      </c>
      <c r="M49" s="115">
        <f t="shared" si="3"/>
        <v>0</v>
      </c>
      <c r="N49" s="115">
        <f t="shared" si="4"/>
        <v>0</v>
      </c>
      <c r="O49" s="115">
        <f t="shared" si="5"/>
        <v>0</v>
      </c>
      <c r="P49" s="116">
        <f t="shared" si="6"/>
        <v>0</v>
      </c>
      <c r="T49" s="21"/>
    </row>
    <row r="50" spans="1:20" ht="22.5" x14ac:dyDescent="0.2">
      <c r="A50" s="179">
        <v>9</v>
      </c>
      <c r="B50" s="173"/>
      <c r="C50" s="212" t="s">
        <v>387</v>
      </c>
      <c r="D50" s="181" t="s">
        <v>62</v>
      </c>
      <c r="E50" s="182">
        <v>67.97</v>
      </c>
      <c r="F50" s="113"/>
      <c r="G50" s="114"/>
      <c r="H50" s="115">
        <f t="shared" si="7"/>
        <v>0</v>
      </c>
      <c r="I50" s="114"/>
      <c r="J50" s="114"/>
      <c r="K50" s="116">
        <f t="shared" si="1"/>
        <v>0</v>
      </c>
      <c r="L50" s="117">
        <f t="shared" si="2"/>
        <v>0</v>
      </c>
      <c r="M50" s="115">
        <f t="shared" si="3"/>
        <v>0</v>
      </c>
      <c r="N50" s="115">
        <f t="shared" si="4"/>
        <v>0</v>
      </c>
      <c r="O50" s="115">
        <f t="shared" si="5"/>
        <v>0</v>
      </c>
      <c r="P50" s="116">
        <f t="shared" si="6"/>
        <v>0</v>
      </c>
      <c r="T50" s="21"/>
    </row>
    <row r="51" spans="1:20" ht="22.5" x14ac:dyDescent="0.2">
      <c r="A51" s="179">
        <v>10</v>
      </c>
      <c r="B51" s="173"/>
      <c r="C51" s="212" t="s">
        <v>388</v>
      </c>
      <c r="D51" s="181" t="s">
        <v>62</v>
      </c>
      <c r="E51" s="182">
        <v>70.150000000000006</v>
      </c>
      <c r="F51" s="113"/>
      <c r="G51" s="114"/>
      <c r="H51" s="115">
        <f t="shared" si="7"/>
        <v>0</v>
      </c>
      <c r="I51" s="114"/>
      <c r="J51" s="114"/>
      <c r="K51" s="116">
        <f t="shared" si="1"/>
        <v>0</v>
      </c>
      <c r="L51" s="117">
        <f t="shared" si="2"/>
        <v>0</v>
      </c>
      <c r="M51" s="115">
        <f t="shared" si="3"/>
        <v>0</v>
      </c>
      <c r="N51" s="115">
        <f t="shared" si="4"/>
        <v>0</v>
      </c>
      <c r="O51" s="115">
        <f t="shared" si="5"/>
        <v>0</v>
      </c>
      <c r="P51" s="116">
        <f t="shared" si="6"/>
        <v>0</v>
      </c>
      <c r="T51" s="21"/>
    </row>
    <row r="52" spans="1:20" x14ac:dyDescent="0.2">
      <c r="A52" s="179">
        <v>11</v>
      </c>
      <c r="B52" s="173"/>
      <c r="C52" s="212" t="s">
        <v>389</v>
      </c>
      <c r="D52" s="181" t="s">
        <v>68</v>
      </c>
      <c r="E52" s="182">
        <v>15</v>
      </c>
      <c r="F52" s="113"/>
      <c r="G52" s="114"/>
      <c r="H52" s="115">
        <f t="shared" si="7"/>
        <v>0</v>
      </c>
      <c r="I52" s="114"/>
      <c r="J52" s="114"/>
      <c r="K52" s="116">
        <f t="shared" si="1"/>
        <v>0</v>
      </c>
      <c r="L52" s="117">
        <f t="shared" si="2"/>
        <v>0</v>
      </c>
      <c r="M52" s="115">
        <f t="shared" si="3"/>
        <v>0</v>
      </c>
      <c r="N52" s="115">
        <f t="shared" si="4"/>
        <v>0</v>
      </c>
      <c r="O52" s="115">
        <f t="shared" si="5"/>
        <v>0</v>
      </c>
      <c r="P52" s="116">
        <f t="shared" si="6"/>
        <v>0</v>
      </c>
      <c r="T52" s="21"/>
    </row>
    <row r="53" spans="1:20" x14ac:dyDescent="0.2">
      <c r="A53" s="179">
        <v>12</v>
      </c>
      <c r="B53" s="183"/>
      <c r="C53" s="189" t="s">
        <v>377</v>
      </c>
      <c r="D53" s="183" t="s">
        <v>68</v>
      </c>
      <c r="E53" s="187">
        <v>15</v>
      </c>
      <c r="F53" s="113"/>
      <c r="G53" s="114"/>
      <c r="H53" s="115">
        <f t="shared" si="7"/>
        <v>0</v>
      </c>
      <c r="I53" s="114"/>
      <c r="J53" s="114"/>
      <c r="K53" s="116">
        <f t="shared" si="1"/>
        <v>0</v>
      </c>
      <c r="L53" s="117">
        <f t="shared" si="2"/>
        <v>0</v>
      </c>
      <c r="M53" s="115">
        <f t="shared" si="3"/>
        <v>0</v>
      </c>
      <c r="N53" s="115">
        <f t="shared" si="4"/>
        <v>0</v>
      </c>
      <c r="O53" s="115">
        <f t="shared" si="5"/>
        <v>0</v>
      </c>
      <c r="P53" s="116">
        <f t="shared" si="6"/>
        <v>0</v>
      </c>
      <c r="T53" s="21"/>
    </row>
    <row r="54" spans="1:20" ht="22.5" x14ac:dyDescent="0.2">
      <c r="A54" s="168"/>
      <c r="B54" s="169"/>
      <c r="C54" s="170" t="s">
        <v>390</v>
      </c>
      <c r="D54" s="171"/>
      <c r="E54" s="172"/>
      <c r="F54" s="113"/>
      <c r="G54" s="114"/>
      <c r="H54" s="115">
        <f t="shared" si="7"/>
        <v>0</v>
      </c>
      <c r="I54" s="114"/>
      <c r="J54" s="114"/>
      <c r="K54" s="116">
        <f t="shared" si="1"/>
        <v>0</v>
      </c>
      <c r="L54" s="117">
        <f t="shared" si="2"/>
        <v>0</v>
      </c>
      <c r="M54" s="115">
        <f t="shared" si="3"/>
        <v>0</v>
      </c>
      <c r="N54" s="115">
        <f t="shared" si="4"/>
        <v>0</v>
      </c>
      <c r="O54" s="115">
        <f t="shared" si="5"/>
        <v>0</v>
      </c>
      <c r="P54" s="116">
        <f t="shared" si="6"/>
        <v>0</v>
      </c>
      <c r="T54" s="21"/>
    </row>
    <row r="55" spans="1:20" ht="22.5" x14ac:dyDescent="0.2">
      <c r="A55" s="186">
        <v>1</v>
      </c>
      <c r="B55" s="183" t="s">
        <v>60</v>
      </c>
      <c r="C55" s="188" t="s">
        <v>391</v>
      </c>
      <c r="D55" s="183" t="s">
        <v>64</v>
      </c>
      <c r="E55" s="187">
        <v>14</v>
      </c>
      <c r="F55" s="113"/>
      <c r="G55" s="114"/>
      <c r="H55" s="115">
        <f t="shared" si="7"/>
        <v>0</v>
      </c>
      <c r="I55" s="114"/>
      <c r="J55" s="114"/>
      <c r="K55" s="116">
        <f t="shared" si="1"/>
        <v>0</v>
      </c>
      <c r="L55" s="117">
        <f t="shared" si="2"/>
        <v>0</v>
      </c>
      <c r="M55" s="115">
        <f t="shared" si="3"/>
        <v>0</v>
      </c>
      <c r="N55" s="115">
        <f t="shared" si="4"/>
        <v>0</v>
      </c>
      <c r="O55" s="115">
        <f t="shared" si="5"/>
        <v>0</v>
      </c>
      <c r="P55" s="116">
        <f t="shared" si="6"/>
        <v>0</v>
      </c>
      <c r="T55" s="21"/>
    </row>
    <row r="56" spans="1:20" x14ac:dyDescent="0.2">
      <c r="A56" s="186">
        <v>2</v>
      </c>
      <c r="B56" s="183" t="s">
        <v>60</v>
      </c>
      <c r="C56" s="164" t="s">
        <v>358</v>
      </c>
      <c r="D56" s="183" t="s">
        <v>73</v>
      </c>
      <c r="E56" s="187">
        <v>99.6</v>
      </c>
      <c r="F56" s="113"/>
      <c r="G56" s="114"/>
      <c r="H56" s="115">
        <f t="shared" si="7"/>
        <v>0</v>
      </c>
      <c r="I56" s="114"/>
      <c r="J56" s="114"/>
      <c r="K56" s="116">
        <f t="shared" si="1"/>
        <v>0</v>
      </c>
      <c r="L56" s="117">
        <f t="shared" si="2"/>
        <v>0</v>
      </c>
      <c r="M56" s="115">
        <f t="shared" si="3"/>
        <v>0</v>
      </c>
      <c r="N56" s="115">
        <f t="shared" si="4"/>
        <v>0</v>
      </c>
      <c r="O56" s="115">
        <f t="shared" si="5"/>
        <v>0</v>
      </c>
      <c r="P56" s="116">
        <f t="shared" si="6"/>
        <v>0</v>
      </c>
      <c r="T56" s="21"/>
    </row>
    <row r="57" spans="1:20" x14ac:dyDescent="0.2">
      <c r="A57" s="186">
        <v>3</v>
      </c>
      <c r="B57" s="173"/>
      <c r="C57" s="212" t="s">
        <v>359</v>
      </c>
      <c r="D57" s="181" t="s">
        <v>73</v>
      </c>
      <c r="E57" s="182">
        <v>109.56</v>
      </c>
      <c r="F57" s="113"/>
      <c r="G57" s="114"/>
      <c r="H57" s="115">
        <f t="shared" si="7"/>
        <v>0</v>
      </c>
      <c r="I57" s="114"/>
      <c r="J57" s="114"/>
      <c r="K57" s="116">
        <f t="shared" si="1"/>
        <v>0</v>
      </c>
      <c r="L57" s="117">
        <f t="shared" si="2"/>
        <v>0</v>
      </c>
      <c r="M57" s="115">
        <f t="shared" si="3"/>
        <v>0</v>
      </c>
      <c r="N57" s="115">
        <f t="shared" si="4"/>
        <v>0</v>
      </c>
      <c r="O57" s="115">
        <f t="shared" si="5"/>
        <v>0</v>
      </c>
      <c r="P57" s="116">
        <f t="shared" si="6"/>
        <v>0</v>
      </c>
      <c r="T57" s="21"/>
    </row>
    <row r="58" spans="1:20" x14ac:dyDescent="0.2">
      <c r="A58" s="186">
        <v>4</v>
      </c>
      <c r="B58" s="118"/>
      <c r="C58" s="212" t="s">
        <v>360</v>
      </c>
      <c r="D58" s="181" t="s">
        <v>73</v>
      </c>
      <c r="E58" s="182">
        <v>99.6</v>
      </c>
      <c r="F58" s="113"/>
      <c r="G58" s="114"/>
      <c r="H58" s="115">
        <f t="shared" si="7"/>
        <v>0</v>
      </c>
      <c r="I58" s="114"/>
      <c r="J58" s="114"/>
      <c r="K58" s="116">
        <f t="shared" si="1"/>
        <v>0</v>
      </c>
      <c r="L58" s="117">
        <f t="shared" si="2"/>
        <v>0</v>
      </c>
      <c r="M58" s="115">
        <f t="shared" si="3"/>
        <v>0</v>
      </c>
      <c r="N58" s="115">
        <f t="shared" si="4"/>
        <v>0</v>
      </c>
      <c r="O58" s="115">
        <f t="shared" si="5"/>
        <v>0</v>
      </c>
      <c r="P58" s="116">
        <f t="shared" si="6"/>
        <v>0</v>
      </c>
      <c r="T58" s="21"/>
    </row>
    <row r="59" spans="1:20" x14ac:dyDescent="0.2">
      <c r="A59" s="186">
        <v>5</v>
      </c>
      <c r="B59" s="173" t="s">
        <v>60</v>
      </c>
      <c r="C59" s="180" t="s">
        <v>361</v>
      </c>
      <c r="D59" s="181" t="s">
        <v>73</v>
      </c>
      <c r="E59" s="182">
        <v>99.6</v>
      </c>
      <c r="F59" s="113"/>
      <c r="G59" s="114"/>
      <c r="H59" s="115">
        <f t="shared" si="7"/>
        <v>0</v>
      </c>
      <c r="I59" s="114"/>
      <c r="J59" s="114"/>
      <c r="K59" s="116">
        <f t="shared" si="1"/>
        <v>0</v>
      </c>
      <c r="L59" s="117">
        <f t="shared" si="2"/>
        <v>0</v>
      </c>
      <c r="M59" s="115">
        <f t="shared" si="3"/>
        <v>0</v>
      </c>
      <c r="N59" s="115">
        <f t="shared" si="4"/>
        <v>0</v>
      </c>
      <c r="O59" s="115">
        <f t="shared" si="5"/>
        <v>0</v>
      </c>
      <c r="P59" s="116">
        <f t="shared" si="6"/>
        <v>0</v>
      </c>
      <c r="T59" s="21"/>
    </row>
    <row r="60" spans="1:20" x14ac:dyDescent="0.2">
      <c r="A60" s="186">
        <v>6</v>
      </c>
      <c r="B60" s="173"/>
      <c r="C60" s="212" t="s">
        <v>362</v>
      </c>
      <c r="D60" s="181" t="s">
        <v>88</v>
      </c>
      <c r="E60" s="182">
        <v>1.91</v>
      </c>
      <c r="F60" s="113"/>
      <c r="G60" s="114"/>
      <c r="H60" s="115">
        <f t="shared" si="7"/>
        <v>0</v>
      </c>
      <c r="I60" s="114"/>
      <c r="J60" s="114"/>
      <c r="K60" s="116">
        <f t="shared" si="1"/>
        <v>0</v>
      </c>
      <c r="L60" s="117">
        <f t="shared" si="2"/>
        <v>0</v>
      </c>
      <c r="M60" s="115">
        <f t="shared" si="3"/>
        <v>0</v>
      </c>
      <c r="N60" s="115">
        <f t="shared" si="4"/>
        <v>0</v>
      </c>
      <c r="O60" s="115">
        <f t="shared" si="5"/>
        <v>0</v>
      </c>
      <c r="P60" s="116">
        <f t="shared" si="6"/>
        <v>0</v>
      </c>
      <c r="T60" s="21"/>
    </row>
    <row r="61" spans="1:20" x14ac:dyDescent="0.2">
      <c r="A61" s="186">
        <v>7</v>
      </c>
      <c r="B61" s="183"/>
      <c r="C61" s="189" t="s">
        <v>108</v>
      </c>
      <c r="D61" s="183" t="s">
        <v>73</v>
      </c>
      <c r="E61" s="187">
        <v>99.6</v>
      </c>
      <c r="F61" s="113"/>
      <c r="G61" s="114"/>
      <c r="H61" s="115">
        <f t="shared" si="7"/>
        <v>0</v>
      </c>
      <c r="I61" s="114"/>
      <c r="J61" s="114"/>
      <c r="K61" s="116">
        <f t="shared" si="1"/>
        <v>0</v>
      </c>
      <c r="L61" s="117">
        <f t="shared" si="2"/>
        <v>0</v>
      </c>
      <c r="M61" s="115">
        <f t="shared" si="3"/>
        <v>0</v>
      </c>
      <c r="N61" s="115">
        <f t="shared" si="4"/>
        <v>0</v>
      </c>
      <c r="O61" s="115">
        <f t="shared" si="5"/>
        <v>0</v>
      </c>
      <c r="P61" s="116">
        <f t="shared" si="6"/>
        <v>0</v>
      </c>
      <c r="T61" s="21"/>
    </row>
    <row r="62" spans="1:20" x14ac:dyDescent="0.2">
      <c r="A62" s="186">
        <v>8</v>
      </c>
      <c r="B62" s="173" t="s">
        <v>60</v>
      </c>
      <c r="C62" s="180" t="s">
        <v>363</v>
      </c>
      <c r="D62" s="181" t="s">
        <v>73</v>
      </c>
      <c r="E62" s="182">
        <v>99.6</v>
      </c>
      <c r="F62" s="113"/>
      <c r="G62" s="114"/>
      <c r="H62" s="115">
        <f t="shared" si="7"/>
        <v>0</v>
      </c>
      <c r="I62" s="114"/>
      <c r="J62" s="114"/>
      <c r="K62" s="116">
        <f t="shared" si="1"/>
        <v>0</v>
      </c>
      <c r="L62" s="117">
        <f t="shared" si="2"/>
        <v>0</v>
      </c>
      <c r="M62" s="115">
        <f t="shared" si="3"/>
        <v>0</v>
      </c>
      <c r="N62" s="115">
        <f t="shared" si="4"/>
        <v>0</v>
      </c>
      <c r="O62" s="115">
        <f t="shared" si="5"/>
        <v>0</v>
      </c>
      <c r="P62" s="116">
        <f t="shared" si="6"/>
        <v>0</v>
      </c>
      <c r="T62" s="21"/>
    </row>
    <row r="63" spans="1:20" x14ac:dyDescent="0.2">
      <c r="A63" s="186">
        <v>9</v>
      </c>
      <c r="B63" s="173"/>
      <c r="C63" s="212" t="s">
        <v>392</v>
      </c>
      <c r="D63" s="181" t="s">
        <v>88</v>
      </c>
      <c r="E63" s="182">
        <v>0.48</v>
      </c>
      <c r="F63" s="113"/>
      <c r="G63" s="114"/>
      <c r="H63" s="115">
        <f t="shared" si="7"/>
        <v>0</v>
      </c>
      <c r="I63" s="114"/>
      <c r="J63" s="114"/>
      <c r="K63" s="116">
        <f t="shared" si="1"/>
        <v>0</v>
      </c>
      <c r="L63" s="117">
        <f t="shared" si="2"/>
        <v>0</v>
      </c>
      <c r="M63" s="115">
        <f t="shared" si="3"/>
        <v>0</v>
      </c>
      <c r="N63" s="115">
        <f t="shared" si="4"/>
        <v>0</v>
      </c>
      <c r="O63" s="115">
        <f t="shared" si="5"/>
        <v>0</v>
      </c>
      <c r="P63" s="116">
        <f t="shared" si="6"/>
        <v>0</v>
      </c>
      <c r="T63" s="21"/>
    </row>
    <row r="64" spans="1:20" x14ac:dyDescent="0.2">
      <c r="A64" s="186">
        <v>10</v>
      </c>
      <c r="B64" s="183"/>
      <c r="C64" s="189" t="s">
        <v>108</v>
      </c>
      <c r="D64" s="183" t="s">
        <v>73</v>
      </c>
      <c r="E64" s="187">
        <v>99.6</v>
      </c>
      <c r="F64" s="113"/>
      <c r="G64" s="114"/>
      <c r="H64" s="115">
        <f t="shared" si="7"/>
        <v>0</v>
      </c>
      <c r="I64" s="114"/>
      <c r="J64" s="114"/>
      <c r="K64" s="116">
        <f t="shared" si="1"/>
        <v>0</v>
      </c>
      <c r="L64" s="117">
        <f t="shared" si="2"/>
        <v>0</v>
      </c>
      <c r="M64" s="115">
        <f t="shared" si="3"/>
        <v>0</v>
      </c>
      <c r="N64" s="115">
        <f t="shared" si="4"/>
        <v>0</v>
      </c>
      <c r="O64" s="115">
        <f t="shared" si="5"/>
        <v>0</v>
      </c>
      <c r="P64" s="116">
        <f t="shared" si="6"/>
        <v>0</v>
      </c>
      <c r="T64" s="21"/>
    </row>
    <row r="65" spans="1:20" x14ac:dyDescent="0.2">
      <c r="A65" s="186">
        <v>11</v>
      </c>
      <c r="B65" s="173" t="s">
        <v>60</v>
      </c>
      <c r="C65" s="180" t="s">
        <v>367</v>
      </c>
      <c r="D65" s="181" t="s">
        <v>62</v>
      </c>
      <c r="E65" s="182">
        <v>184.2</v>
      </c>
      <c r="F65" s="113"/>
      <c r="G65" s="114"/>
      <c r="H65" s="115">
        <f t="shared" si="7"/>
        <v>0</v>
      </c>
      <c r="I65" s="114"/>
      <c r="J65" s="114"/>
      <c r="K65" s="116">
        <f t="shared" si="1"/>
        <v>0</v>
      </c>
      <c r="L65" s="117">
        <f t="shared" si="2"/>
        <v>0</v>
      </c>
      <c r="M65" s="115">
        <f t="shared" si="3"/>
        <v>0</v>
      </c>
      <c r="N65" s="115">
        <f t="shared" si="4"/>
        <v>0</v>
      </c>
      <c r="O65" s="115">
        <f t="shared" si="5"/>
        <v>0</v>
      </c>
      <c r="P65" s="116">
        <f t="shared" si="6"/>
        <v>0</v>
      </c>
      <c r="T65" s="21"/>
    </row>
    <row r="66" spans="1:20" ht="33.75" x14ac:dyDescent="0.2">
      <c r="A66" s="186">
        <v>12</v>
      </c>
      <c r="B66" s="183" t="s">
        <v>60</v>
      </c>
      <c r="C66" s="188" t="s">
        <v>393</v>
      </c>
      <c r="D66" s="183" t="s">
        <v>73</v>
      </c>
      <c r="E66" s="187">
        <v>92.1</v>
      </c>
      <c r="F66" s="113"/>
      <c r="G66" s="114"/>
      <c r="H66" s="115">
        <f t="shared" si="7"/>
        <v>0</v>
      </c>
      <c r="I66" s="114"/>
      <c r="J66" s="114"/>
      <c r="K66" s="116">
        <f t="shared" si="1"/>
        <v>0</v>
      </c>
      <c r="L66" s="117">
        <f t="shared" si="2"/>
        <v>0</v>
      </c>
      <c r="M66" s="115">
        <f t="shared" si="3"/>
        <v>0</v>
      </c>
      <c r="N66" s="115">
        <f t="shared" si="4"/>
        <v>0</v>
      </c>
      <c r="O66" s="115">
        <f t="shared" si="5"/>
        <v>0</v>
      </c>
      <c r="P66" s="116">
        <f t="shared" si="6"/>
        <v>0</v>
      </c>
      <c r="T66" s="21"/>
    </row>
    <row r="67" spans="1:20" x14ac:dyDescent="0.2">
      <c r="A67" s="186">
        <v>13</v>
      </c>
      <c r="B67" s="183"/>
      <c r="C67" s="189" t="s">
        <v>270</v>
      </c>
      <c r="D67" s="183" t="s">
        <v>90</v>
      </c>
      <c r="E67" s="187">
        <v>11.05</v>
      </c>
      <c r="F67" s="113"/>
      <c r="G67" s="114"/>
      <c r="H67" s="115">
        <f t="shared" si="7"/>
        <v>0</v>
      </c>
      <c r="I67" s="114"/>
      <c r="J67" s="114"/>
      <c r="K67" s="116">
        <f t="shared" si="1"/>
        <v>0</v>
      </c>
      <c r="L67" s="117">
        <f t="shared" si="2"/>
        <v>0</v>
      </c>
      <c r="M67" s="115">
        <f t="shared" si="3"/>
        <v>0</v>
      </c>
      <c r="N67" s="115">
        <f t="shared" si="4"/>
        <v>0</v>
      </c>
      <c r="O67" s="115">
        <f t="shared" si="5"/>
        <v>0</v>
      </c>
      <c r="P67" s="116">
        <f t="shared" si="6"/>
        <v>0</v>
      </c>
      <c r="T67" s="21"/>
    </row>
    <row r="68" spans="1:20" ht="22.5" x14ac:dyDescent="0.2">
      <c r="A68" s="186">
        <v>14</v>
      </c>
      <c r="B68" s="183"/>
      <c r="C68" s="189" t="s">
        <v>271</v>
      </c>
      <c r="D68" s="183" t="s">
        <v>101</v>
      </c>
      <c r="E68" s="209">
        <v>460.5</v>
      </c>
      <c r="F68" s="113"/>
      <c r="G68" s="114"/>
      <c r="H68" s="115">
        <f t="shared" si="7"/>
        <v>0</v>
      </c>
      <c r="I68" s="114"/>
      <c r="J68" s="114"/>
      <c r="K68" s="116">
        <f t="shared" si="1"/>
        <v>0</v>
      </c>
      <c r="L68" s="117">
        <f t="shared" si="2"/>
        <v>0</v>
      </c>
      <c r="M68" s="115">
        <f t="shared" si="3"/>
        <v>0</v>
      </c>
      <c r="N68" s="115">
        <f t="shared" si="4"/>
        <v>0</v>
      </c>
      <c r="O68" s="115">
        <f t="shared" si="5"/>
        <v>0</v>
      </c>
      <c r="P68" s="116">
        <f t="shared" si="6"/>
        <v>0</v>
      </c>
      <c r="T68" s="21"/>
    </row>
    <row r="69" spans="1:20" x14ac:dyDescent="0.2">
      <c r="A69" s="186">
        <v>15</v>
      </c>
      <c r="B69" s="183" t="s">
        <v>60</v>
      </c>
      <c r="C69" s="188" t="s">
        <v>394</v>
      </c>
      <c r="D69" s="183" t="s">
        <v>73</v>
      </c>
      <c r="E69" s="187">
        <v>92.1</v>
      </c>
      <c r="F69" s="113"/>
      <c r="G69" s="114"/>
      <c r="H69" s="115">
        <f t="shared" si="7"/>
        <v>0</v>
      </c>
      <c r="I69" s="114"/>
      <c r="J69" s="114"/>
      <c r="K69" s="116">
        <f t="shared" si="1"/>
        <v>0</v>
      </c>
      <c r="L69" s="117">
        <f t="shared" si="2"/>
        <v>0</v>
      </c>
      <c r="M69" s="115">
        <f t="shared" si="3"/>
        <v>0</v>
      </c>
      <c r="N69" s="115">
        <f t="shared" si="4"/>
        <v>0</v>
      </c>
      <c r="O69" s="115">
        <f t="shared" si="5"/>
        <v>0</v>
      </c>
      <c r="P69" s="116">
        <f t="shared" si="6"/>
        <v>0</v>
      </c>
      <c r="T69" s="21"/>
    </row>
    <row r="70" spans="1:20" x14ac:dyDescent="0.2">
      <c r="A70" s="186">
        <v>16</v>
      </c>
      <c r="B70" s="183"/>
      <c r="C70" s="189" t="s">
        <v>270</v>
      </c>
      <c r="D70" s="183" t="s">
        <v>90</v>
      </c>
      <c r="E70" s="187">
        <v>11.05</v>
      </c>
      <c r="F70" s="113"/>
      <c r="G70" s="114"/>
      <c r="H70" s="115">
        <f t="shared" si="7"/>
        <v>0</v>
      </c>
      <c r="I70" s="114"/>
      <c r="J70" s="114"/>
      <c r="K70" s="116">
        <f t="shared" si="1"/>
        <v>0</v>
      </c>
      <c r="L70" s="117">
        <f t="shared" si="2"/>
        <v>0</v>
      </c>
      <c r="M70" s="115">
        <f t="shared" si="3"/>
        <v>0</v>
      </c>
      <c r="N70" s="115">
        <f t="shared" si="4"/>
        <v>0</v>
      </c>
      <c r="O70" s="115">
        <f t="shared" si="5"/>
        <v>0</v>
      </c>
      <c r="P70" s="116">
        <f t="shared" si="6"/>
        <v>0</v>
      </c>
      <c r="T70" s="21"/>
    </row>
    <row r="71" spans="1:20" x14ac:dyDescent="0.2">
      <c r="A71" s="186">
        <v>17</v>
      </c>
      <c r="B71" s="183"/>
      <c r="C71" s="189" t="s">
        <v>268</v>
      </c>
      <c r="D71" s="183" t="s">
        <v>92</v>
      </c>
      <c r="E71" s="209">
        <v>386.8</v>
      </c>
      <c r="F71" s="113"/>
      <c r="G71" s="114"/>
      <c r="H71" s="115">
        <f t="shared" si="7"/>
        <v>0</v>
      </c>
      <c r="I71" s="114"/>
      <c r="J71" s="114"/>
      <c r="K71" s="116">
        <f t="shared" si="1"/>
        <v>0</v>
      </c>
      <c r="L71" s="117">
        <f t="shared" si="2"/>
        <v>0</v>
      </c>
      <c r="M71" s="115">
        <f t="shared" si="3"/>
        <v>0</v>
      </c>
      <c r="N71" s="115">
        <f t="shared" si="4"/>
        <v>0</v>
      </c>
      <c r="O71" s="115">
        <f t="shared" si="5"/>
        <v>0</v>
      </c>
      <c r="P71" s="116">
        <f t="shared" si="6"/>
        <v>0</v>
      </c>
      <c r="T71" s="21"/>
    </row>
    <row r="72" spans="1:20" x14ac:dyDescent="0.2">
      <c r="A72" s="186">
        <v>18</v>
      </c>
      <c r="B72" s="183"/>
      <c r="C72" s="189" t="s">
        <v>94</v>
      </c>
      <c r="D72" s="183" t="s">
        <v>73</v>
      </c>
      <c r="E72" s="187">
        <v>110.52</v>
      </c>
      <c r="F72" s="113"/>
      <c r="G72" s="114"/>
      <c r="H72" s="115">
        <f t="shared" si="7"/>
        <v>0</v>
      </c>
      <c r="I72" s="114"/>
      <c r="J72" s="114"/>
      <c r="K72" s="116">
        <f t="shared" si="1"/>
        <v>0</v>
      </c>
      <c r="L72" s="117">
        <f t="shared" si="2"/>
        <v>0</v>
      </c>
      <c r="M72" s="115">
        <f t="shared" si="3"/>
        <v>0</v>
      </c>
      <c r="N72" s="115">
        <f t="shared" si="4"/>
        <v>0</v>
      </c>
      <c r="O72" s="115">
        <f t="shared" si="5"/>
        <v>0</v>
      </c>
      <c r="P72" s="116">
        <f t="shared" si="6"/>
        <v>0</v>
      </c>
      <c r="T72" s="21"/>
    </row>
    <row r="73" spans="1:20" x14ac:dyDescent="0.2">
      <c r="A73" s="186">
        <v>19</v>
      </c>
      <c r="B73" s="183"/>
      <c r="C73" s="189" t="s">
        <v>104</v>
      </c>
      <c r="D73" s="183" t="s">
        <v>62</v>
      </c>
      <c r="E73" s="187">
        <v>184.2</v>
      </c>
      <c r="F73" s="113"/>
      <c r="G73" s="114"/>
      <c r="H73" s="115">
        <f t="shared" si="7"/>
        <v>0</v>
      </c>
      <c r="I73" s="114"/>
      <c r="J73" s="114"/>
      <c r="K73" s="116">
        <f t="shared" si="1"/>
        <v>0</v>
      </c>
      <c r="L73" s="117">
        <f t="shared" si="2"/>
        <v>0</v>
      </c>
      <c r="M73" s="115">
        <f t="shared" si="3"/>
        <v>0</v>
      </c>
      <c r="N73" s="115">
        <f t="shared" si="4"/>
        <v>0</v>
      </c>
      <c r="O73" s="115">
        <f t="shared" si="5"/>
        <v>0</v>
      </c>
      <c r="P73" s="116">
        <f t="shared" si="6"/>
        <v>0</v>
      </c>
      <c r="T73" s="21"/>
    </row>
    <row r="74" spans="1:20" x14ac:dyDescent="0.2">
      <c r="A74" s="186">
        <v>20</v>
      </c>
      <c r="B74" s="183" t="s">
        <v>60</v>
      </c>
      <c r="C74" s="188" t="s">
        <v>106</v>
      </c>
      <c r="D74" s="183" t="s">
        <v>73</v>
      </c>
      <c r="E74" s="187">
        <v>92.1</v>
      </c>
      <c r="F74" s="113"/>
      <c r="G74" s="114"/>
      <c r="H74" s="115">
        <f t="shared" si="7"/>
        <v>0</v>
      </c>
      <c r="I74" s="114"/>
      <c r="J74" s="114"/>
      <c r="K74" s="116">
        <f t="shared" si="1"/>
        <v>0</v>
      </c>
      <c r="L74" s="117">
        <f t="shared" si="2"/>
        <v>0</v>
      </c>
      <c r="M74" s="115">
        <f t="shared" si="3"/>
        <v>0</v>
      </c>
      <c r="N74" s="115">
        <f t="shared" si="4"/>
        <v>0</v>
      </c>
      <c r="O74" s="115">
        <f t="shared" si="5"/>
        <v>0</v>
      </c>
      <c r="P74" s="116">
        <f t="shared" si="6"/>
        <v>0</v>
      </c>
      <c r="T74" s="21"/>
    </row>
    <row r="75" spans="1:20" x14ac:dyDescent="0.2">
      <c r="A75" s="186">
        <v>21</v>
      </c>
      <c r="B75" s="183"/>
      <c r="C75" s="189" t="s">
        <v>406</v>
      </c>
      <c r="D75" s="183" t="s">
        <v>90</v>
      </c>
      <c r="E75" s="187">
        <v>11.05</v>
      </c>
      <c r="F75" s="113"/>
      <c r="G75" s="114"/>
      <c r="H75" s="115">
        <f t="shared" si="7"/>
        <v>0</v>
      </c>
      <c r="I75" s="114"/>
      <c r="J75" s="114"/>
      <c r="K75" s="116">
        <f t="shared" si="1"/>
        <v>0</v>
      </c>
      <c r="L75" s="117">
        <f t="shared" si="2"/>
        <v>0</v>
      </c>
      <c r="M75" s="115">
        <f t="shared" si="3"/>
        <v>0</v>
      </c>
      <c r="N75" s="115">
        <f t="shared" si="4"/>
        <v>0</v>
      </c>
      <c r="O75" s="115">
        <f t="shared" si="5"/>
        <v>0</v>
      </c>
      <c r="P75" s="116">
        <f t="shared" si="6"/>
        <v>0</v>
      </c>
      <c r="T75" s="21"/>
    </row>
    <row r="76" spans="1:20" ht="22.5" x14ac:dyDescent="0.2">
      <c r="A76" s="186">
        <v>22</v>
      </c>
      <c r="B76" s="183"/>
      <c r="C76" s="189" t="s">
        <v>407</v>
      </c>
      <c r="D76" s="183" t="s">
        <v>92</v>
      </c>
      <c r="E76" s="187">
        <v>368.4</v>
      </c>
      <c r="F76" s="113"/>
      <c r="G76" s="114"/>
      <c r="H76" s="115">
        <f t="shared" si="7"/>
        <v>0</v>
      </c>
      <c r="I76" s="114"/>
      <c r="J76" s="114"/>
      <c r="K76" s="116">
        <f t="shared" si="1"/>
        <v>0</v>
      </c>
      <c r="L76" s="117">
        <f t="shared" si="2"/>
        <v>0</v>
      </c>
      <c r="M76" s="115">
        <f t="shared" si="3"/>
        <v>0</v>
      </c>
      <c r="N76" s="115">
        <f t="shared" si="4"/>
        <v>0</v>
      </c>
      <c r="O76" s="115">
        <f t="shared" si="5"/>
        <v>0</v>
      </c>
      <c r="P76" s="116">
        <f t="shared" si="6"/>
        <v>0</v>
      </c>
      <c r="T76" s="21"/>
    </row>
    <row r="77" spans="1:20" ht="22.5" x14ac:dyDescent="0.2">
      <c r="A77" s="168"/>
      <c r="B77" s="169"/>
      <c r="C77" s="170" t="s">
        <v>395</v>
      </c>
      <c r="D77" s="171"/>
      <c r="E77" s="172"/>
      <c r="F77" s="113"/>
      <c r="G77" s="114"/>
      <c r="H77" s="115">
        <f t="shared" si="7"/>
        <v>0</v>
      </c>
      <c r="I77" s="114"/>
      <c r="J77" s="114"/>
      <c r="K77" s="116">
        <f t="shared" si="1"/>
        <v>0</v>
      </c>
      <c r="L77" s="117">
        <f t="shared" si="2"/>
        <v>0</v>
      </c>
      <c r="M77" s="115">
        <f t="shared" si="3"/>
        <v>0</v>
      </c>
      <c r="N77" s="115">
        <f t="shared" si="4"/>
        <v>0</v>
      </c>
      <c r="O77" s="115">
        <f t="shared" si="5"/>
        <v>0</v>
      </c>
      <c r="P77" s="116">
        <f t="shared" si="6"/>
        <v>0</v>
      </c>
      <c r="T77" s="21"/>
    </row>
    <row r="78" spans="1:20" x14ac:dyDescent="0.2">
      <c r="A78" s="179">
        <v>1</v>
      </c>
      <c r="B78" s="173" t="s">
        <v>60</v>
      </c>
      <c r="C78" s="180" t="s">
        <v>150</v>
      </c>
      <c r="D78" s="181" t="s">
        <v>62</v>
      </c>
      <c r="E78" s="182">
        <v>16</v>
      </c>
      <c r="F78" s="113"/>
      <c r="G78" s="114"/>
      <c r="H78" s="115">
        <f t="shared" ref="H78:H109" si="8">ROUND(F78*G78,2)</f>
        <v>0</v>
      </c>
      <c r="I78" s="114"/>
      <c r="J78" s="114"/>
      <c r="K78" s="116">
        <f t="shared" ref="K78:K122" si="9">SUM(H78:J78)</f>
        <v>0</v>
      </c>
      <c r="L78" s="117">
        <f t="shared" ref="L78:L122" si="10">ROUND(E78*F78,2)</f>
        <v>0</v>
      </c>
      <c r="M78" s="115">
        <f t="shared" ref="M78:M122" si="11">ROUND(H78*E78,2)</f>
        <v>0</v>
      </c>
      <c r="N78" s="115">
        <f t="shared" ref="N78:N122" si="12">ROUND(I78*E78,2)</f>
        <v>0</v>
      </c>
      <c r="O78" s="115">
        <f t="shared" ref="O78:O122" si="13">ROUND(J78*E78,2)</f>
        <v>0</v>
      </c>
      <c r="P78" s="116">
        <f t="shared" ref="P78:P122" si="14">SUM(M78:O78)</f>
        <v>0</v>
      </c>
      <c r="T78" s="21"/>
    </row>
    <row r="79" spans="1:20" x14ac:dyDescent="0.2">
      <c r="A79" s="186">
        <v>2</v>
      </c>
      <c r="B79" s="183" t="s">
        <v>60</v>
      </c>
      <c r="C79" s="164" t="s">
        <v>157</v>
      </c>
      <c r="D79" s="183" t="s">
        <v>62</v>
      </c>
      <c r="E79" s="187">
        <v>16</v>
      </c>
      <c r="F79" s="113"/>
      <c r="G79" s="114"/>
      <c r="H79" s="115">
        <f t="shared" si="8"/>
        <v>0</v>
      </c>
      <c r="I79" s="114"/>
      <c r="J79" s="114"/>
      <c r="K79" s="116">
        <f t="shared" si="9"/>
        <v>0</v>
      </c>
      <c r="L79" s="117">
        <f t="shared" si="10"/>
        <v>0</v>
      </c>
      <c r="M79" s="115">
        <f t="shared" si="11"/>
        <v>0</v>
      </c>
      <c r="N79" s="115">
        <f t="shared" si="12"/>
        <v>0</v>
      </c>
      <c r="O79" s="115">
        <f t="shared" si="13"/>
        <v>0</v>
      </c>
      <c r="P79" s="116">
        <f t="shared" si="14"/>
        <v>0</v>
      </c>
      <c r="T79" s="21"/>
    </row>
    <row r="80" spans="1:20" x14ac:dyDescent="0.2">
      <c r="A80" s="186">
        <v>3</v>
      </c>
      <c r="B80" s="183"/>
      <c r="C80" s="189" t="s">
        <v>396</v>
      </c>
      <c r="D80" s="183" t="s">
        <v>62</v>
      </c>
      <c r="E80" s="187">
        <v>18.399999999999999</v>
      </c>
      <c r="F80" s="113"/>
      <c r="G80" s="114"/>
      <c r="H80" s="115">
        <f t="shared" si="8"/>
        <v>0</v>
      </c>
      <c r="I80" s="114"/>
      <c r="J80" s="114"/>
      <c r="K80" s="116">
        <f t="shared" si="9"/>
        <v>0</v>
      </c>
      <c r="L80" s="117">
        <f t="shared" si="10"/>
        <v>0</v>
      </c>
      <c r="M80" s="115">
        <f t="shared" si="11"/>
        <v>0</v>
      </c>
      <c r="N80" s="115">
        <f t="shared" si="12"/>
        <v>0</v>
      </c>
      <c r="O80" s="115">
        <f t="shared" si="13"/>
        <v>0</v>
      </c>
      <c r="P80" s="116">
        <f t="shared" si="14"/>
        <v>0</v>
      </c>
      <c r="T80" s="21"/>
    </row>
    <row r="81" spans="1:20" x14ac:dyDescent="0.2">
      <c r="A81" s="179">
        <v>4</v>
      </c>
      <c r="B81" s="183"/>
      <c r="C81" s="189" t="s">
        <v>156</v>
      </c>
      <c r="D81" s="183" t="s">
        <v>64</v>
      </c>
      <c r="E81" s="187">
        <v>160</v>
      </c>
      <c r="F81" s="113"/>
      <c r="G81" s="114"/>
      <c r="H81" s="115">
        <f t="shared" si="8"/>
        <v>0</v>
      </c>
      <c r="I81" s="114"/>
      <c r="J81" s="114"/>
      <c r="K81" s="116">
        <f t="shared" si="9"/>
        <v>0</v>
      </c>
      <c r="L81" s="117">
        <f t="shared" si="10"/>
        <v>0</v>
      </c>
      <c r="M81" s="115">
        <f t="shared" si="11"/>
        <v>0</v>
      </c>
      <c r="N81" s="115">
        <f t="shared" si="12"/>
        <v>0</v>
      </c>
      <c r="O81" s="115">
        <f t="shared" si="13"/>
        <v>0</v>
      </c>
      <c r="P81" s="116">
        <f t="shared" si="14"/>
        <v>0</v>
      </c>
      <c r="T81" s="21"/>
    </row>
    <row r="82" spans="1:20" x14ac:dyDescent="0.2">
      <c r="A82" s="186">
        <v>5</v>
      </c>
      <c r="B82" s="183"/>
      <c r="C82" s="189" t="s">
        <v>107</v>
      </c>
      <c r="D82" s="183" t="s">
        <v>68</v>
      </c>
      <c r="E82" s="166">
        <v>1</v>
      </c>
      <c r="F82" s="113"/>
      <c r="G82" s="114"/>
      <c r="H82" s="115">
        <f t="shared" si="8"/>
        <v>0</v>
      </c>
      <c r="I82" s="114"/>
      <c r="J82" s="114"/>
      <c r="K82" s="116">
        <f t="shared" si="9"/>
        <v>0</v>
      </c>
      <c r="L82" s="117">
        <f t="shared" si="10"/>
        <v>0</v>
      </c>
      <c r="M82" s="115">
        <f t="shared" si="11"/>
        <v>0</v>
      </c>
      <c r="N82" s="115">
        <f t="shared" si="12"/>
        <v>0</v>
      </c>
      <c r="O82" s="115">
        <f t="shared" si="13"/>
        <v>0</v>
      </c>
      <c r="P82" s="116">
        <f t="shared" si="14"/>
        <v>0</v>
      </c>
      <c r="T82" s="21"/>
    </row>
    <row r="83" spans="1:20" ht="33.75" x14ac:dyDescent="0.2">
      <c r="A83" s="186">
        <v>6</v>
      </c>
      <c r="B83" s="183" t="s">
        <v>60</v>
      </c>
      <c r="C83" s="164" t="s">
        <v>397</v>
      </c>
      <c r="D83" s="183" t="s">
        <v>73</v>
      </c>
      <c r="E83" s="187">
        <v>16</v>
      </c>
      <c r="F83" s="113"/>
      <c r="G83" s="114"/>
      <c r="H83" s="115">
        <f t="shared" si="8"/>
        <v>0</v>
      </c>
      <c r="I83" s="114"/>
      <c r="J83" s="114"/>
      <c r="K83" s="116">
        <f t="shared" si="9"/>
        <v>0</v>
      </c>
      <c r="L83" s="117">
        <f t="shared" si="10"/>
        <v>0</v>
      </c>
      <c r="M83" s="115">
        <f t="shared" si="11"/>
        <v>0</v>
      </c>
      <c r="N83" s="115">
        <f t="shared" si="12"/>
        <v>0</v>
      </c>
      <c r="O83" s="115">
        <f t="shared" si="13"/>
        <v>0</v>
      </c>
      <c r="P83" s="116">
        <f t="shared" si="14"/>
        <v>0</v>
      </c>
      <c r="T83" s="21"/>
    </row>
    <row r="84" spans="1:20" ht="22.5" x14ac:dyDescent="0.2">
      <c r="A84" s="179">
        <v>7</v>
      </c>
      <c r="B84" s="183"/>
      <c r="C84" s="189" t="s">
        <v>408</v>
      </c>
      <c r="D84" s="183" t="s">
        <v>73</v>
      </c>
      <c r="E84" s="187">
        <v>19.2</v>
      </c>
      <c r="F84" s="113"/>
      <c r="G84" s="114"/>
      <c r="H84" s="115">
        <f t="shared" si="8"/>
        <v>0</v>
      </c>
      <c r="I84" s="114"/>
      <c r="J84" s="114"/>
      <c r="K84" s="116">
        <f t="shared" si="9"/>
        <v>0</v>
      </c>
      <c r="L84" s="117">
        <f t="shared" si="10"/>
        <v>0</v>
      </c>
      <c r="M84" s="115">
        <f t="shared" si="11"/>
        <v>0</v>
      </c>
      <c r="N84" s="115">
        <f t="shared" si="12"/>
        <v>0</v>
      </c>
      <c r="O84" s="115">
        <f t="shared" si="13"/>
        <v>0</v>
      </c>
      <c r="P84" s="116">
        <f t="shared" si="14"/>
        <v>0</v>
      </c>
      <c r="T84" s="21"/>
    </row>
    <row r="85" spans="1:20" x14ac:dyDescent="0.2">
      <c r="A85" s="186">
        <v>8</v>
      </c>
      <c r="B85" s="183"/>
      <c r="C85" s="189" t="s">
        <v>151</v>
      </c>
      <c r="D85" s="183" t="s">
        <v>92</v>
      </c>
      <c r="E85" s="187">
        <v>4.8</v>
      </c>
      <c r="F85" s="113"/>
      <c r="G85" s="114"/>
      <c r="H85" s="115">
        <f t="shared" si="8"/>
        <v>0</v>
      </c>
      <c r="I85" s="114"/>
      <c r="J85" s="114"/>
      <c r="K85" s="116">
        <f t="shared" si="9"/>
        <v>0</v>
      </c>
      <c r="L85" s="117">
        <f t="shared" si="10"/>
        <v>0</v>
      </c>
      <c r="M85" s="115">
        <f t="shared" si="11"/>
        <v>0</v>
      </c>
      <c r="N85" s="115">
        <f t="shared" si="12"/>
        <v>0</v>
      </c>
      <c r="O85" s="115">
        <f t="shared" si="13"/>
        <v>0</v>
      </c>
      <c r="P85" s="116">
        <f t="shared" si="14"/>
        <v>0</v>
      </c>
      <c r="T85" s="21"/>
    </row>
    <row r="86" spans="1:20" x14ac:dyDescent="0.2">
      <c r="A86" s="186">
        <v>9</v>
      </c>
      <c r="B86" s="183"/>
      <c r="C86" s="189" t="s">
        <v>152</v>
      </c>
      <c r="D86" s="183" t="s">
        <v>153</v>
      </c>
      <c r="E86" s="166">
        <v>0.32</v>
      </c>
      <c r="F86" s="113"/>
      <c r="G86" s="114"/>
      <c r="H86" s="115">
        <f t="shared" si="8"/>
        <v>0</v>
      </c>
      <c r="I86" s="114"/>
      <c r="J86" s="114"/>
      <c r="K86" s="116">
        <f t="shared" si="9"/>
        <v>0</v>
      </c>
      <c r="L86" s="117">
        <f t="shared" si="10"/>
        <v>0</v>
      </c>
      <c r="M86" s="115">
        <f t="shared" si="11"/>
        <v>0</v>
      </c>
      <c r="N86" s="115">
        <f t="shared" si="12"/>
        <v>0</v>
      </c>
      <c r="O86" s="115">
        <f t="shared" si="13"/>
        <v>0</v>
      </c>
      <c r="P86" s="116">
        <f t="shared" si="14"/>
        <v>0</v>
      </c>
      <c r="T86" s="21"/>
    </row>
    <row r="87" spans="1:20" ht="22.5" x14ac:dyDescent="0.2">
      <c r="A87" s="168"/>
      <c r="B87" s="169"/>
      <c r="C87" s="170" t="s">
        <v>398</v>
      </c>
      <c r="D87" s="171"/>
      <c r="E87" s="172"/>
      <c r="F87" s="113"/>
      <c r="G87" s="114"/>
      <c r="H87" s="115">
        <f t="shared" si="8"/>
        <v>0</v>
      </c>
      <c r="I87" s="114"/>
      <c r="J87" s="114"/>
      <c r="K87" s="116">
        <f t="shared" si="9"/>
        <v>0</v>
      </c>
      <c r="L87" s="117">
        <f t="shared" si="10"/>
        <v>0</v>
      </c>
      <c r="M87" s="115">
        <f t="shared" si="11"/>
        <v>0</v>
      </c>
      <c r="N87" s="115">
        <f t="shared" si="12"/>
        <v>0</v>
      </c>
      <c r="O87" s="115">
        <f t="shared" si="13"/>
        <v>0</v>
      </c>
      <c r="P87" s="116">
        <f t="shared" si="14"/>
        <v>0</v>
      </c>
      <c r="T87" s="21"/>
    </row>
    <row r="88" spans="1:20" x14ac:dyDescent="0.2">
      <c r="A88" s="179">
        <v>1</v>
      </c>
      <c r="B88" s="173" t="s">
        <v>60</v>
      </c>
      <c r="C88" s="180" t="s">
        <v>150</v>
      </c>
      <c r="D88" s="181" t="s">
        <v>62</v>
      </c>
      <c r="E88" s="182">
        <v>41</v>
      </c>
      <c r="F88" s="113"/>
      <c r="G88" s="114"/>
      <c r="H88" s="115">
        <f t="shared" si="8"/>
        <v>0</v>
      </c>
      <c r="I88" s="114"/>
      <c r="J88" s="114"/>
      <c r="K88" s="116">
        <f t="shared" si="9"/>
        <v>0</v>
      </c>
      <c r="L88" s="117">
        <f t="shared" si="10"/>
        <v>0</v>
      </c>
      <c r="M88" s="115">
        <f t="shared" si="11"/>
        <v>0</v>
      </c>
      <c r="N88" s="115">
        <f t="shared" si="12"/>
        <v>0</v>
      </c>
      <c r="O88" s="115">
        <f t="shared" si="13"/>
        <v>0</v>
      </c>
      <c r="P88" s="116">
        <f t="shared" si="14"/>
        <v>0</v>
      </c>
      <c r="T88" s="21"/>
    </row>
    <row r="89" spans="1:20" x14ac:dyDescent="0.2">
      <c r="A89" s="186">
        <v>2</v>
      </c>
      <c r="B89" s="183" t="s">
        <v>60</v>
      </c>
      <c r="C89" s="164" t="s">
        <v>157</v>
      </c>
      <c r="D89" s="183" t="s">
        <v>62</v>
      </c>
      <c r="E89" s="187">
        <v>41</v>
      </c>
      <c r="F89" s="113"/>
      <c r="G89" s="114"/>
      <c r="H89" s="115">
        <f t="shared" si="8"/>
        <v>0</v>
      </c>
      <c r="I89" s="114"/>
      <c r="J89" s="114"/>
      <c r="K89" s="116">
        <f t="shared" si="9"/>
        <v>0</v>
      </c>
      <c r="L89" s="117">
        <f t="shared" si="10"/>
        <v>0</v>
      </c>
      <c r="M89" s="115">
        <f t="shared" si="11"/>
        <v>0</v>
      </c>
      <c r="N89" s="115">
        <f t="shared" si="12"/>
        <v>0</v>
      </c>
      <c r="O89" s="115">
        <f t="shared" si="13"/>
        <v>0</v>
      </c>
      <c r="P89" s="116">
        <f t="shared" si="14"/>
        <v>0</v>
      </c>
      <c r="T89" s="21"/>
    </row>
    <row r="90" spans="1:20" x14ac:dyDescent="0.2">
      <c r="A90" s="186">
        <v>3</v>
      </c>
      <c r="B90" s="183"/>
      <c r="C90" s="189" t="s">
        <v>396</v>
      </c>
      <c r="D90" s="183" t="s">
        <v>62</v>
      </c>
      <c r="E90" s="187">
        <v>47.15</v>
      </c>
      <c r="F90" s="113"/>
      <c r="G90" s="114"/>
      <c r="H90" s="115">
        <f t="shared" si="8"/>
        <v>0</v>
      </c>
      <c r="I90" s="114"/>
      <c r="J90" s="114"/>
      <c r="K90" s="116">
        <f t="shared" si="9"/>
        <v>0</v>
      </c>
      <c r="L90" s="117">
        <f t="shared" si="10"/>
        <v>0</v>
      </c>
      <c r="M90" s="115">
        <f t="shared" si="11"/>
        <v>0</v>
      </c>
      <c r="N90" s="115">
        <f t="shared" si="12"/>
        <v>0</v>
      </c>
      <c r="O90" s="115">
        <f t="shared" si="13"/>
        <v>0</v>
      </c>
      <c r="P90" s="116">
        <f t="shared" si="14"/>
        <v>0</v>
      </c>
      <c r="T90" s="21"/>
    </row>
    <row r="91" spans="1:20" x14ac:dyDescent="0.2">
      <c r="A91" s="179">
        <v>4</v>
      </c>
      <c r="B91" s="183"/>
      <c r="C91" s="189" t="s">
        <v>156</v>
      </c>
      <c r="D91" s="183" t="s">
        <v>64</v>
      </c>
      <c r="E91" s="187">
        <v>410</v>
      </c>
      <c r="F91" s="113"/>
      <c r="G91" s="114"/>
      <c r="H91" s="115">
        <f t="shared" si="8"/>
        <v>0</v>
      </c>
      <c r="I91" s="114"/>
      <c r="J91" s="114"/>
      <c r="K91" s="116">
        <f t="shared" si="9"/>
        <v>0</v>
      </c>
      <c r="L91" s="117">
        <f t="shared" si="10"/>
        <v>0</v>
      </c>
      <c r="M91" s="115">
        <f t="shared" si="11"/>
        <v>0</v>
      </c>
      <c r="N91" s="115">
        <f t="shared" si="12"/>
        <v>0</v>
      </c>
      <c r="O91" s="115">
        <f t="shared" si="13"/>
        <v>0</v>
      </c>
      <c r="P91" s="116">
        <f t="shared" si="14"/>
        <v>0</v>
      </c>
      <c r="T91" s="21"/>
    </row>
    <row r="92" spans="1:20" x14ac:dyDescent="0.2">
      <c r="A92" s="186">
        <v>5</v>
      </c>
      <c r="B92" s="183"/>
      <c r="C92" s="189" t="s">
        <v>107</v>
      </c>
      <c r="D92" s="183" t="s">
        <v>68</v>
      </c>
      <c r="E92" s="166">
        <v>1</v>
      </c>
      <c r="F92" s="113"/>
      <c r="G92" s="114"/>
      <c r="H92" s="115">
        <f t="shared" si="8"/>
        <v>0</v>
      </c>
      <c r="I92" s="114"/>
      <c r="J92" s="114"/>
      <c r="K92" s="116">
        <f t="shared" si="9"/>
        <v>0</v>
      </c>
      <c r="L92" s="117">
        <f t="shared" si="10"/>
        <v>0</v>
      </c>
      <c r="M92" s="115">
        <f t="shared" si="11"/>
        <v>0</v>
      </c>
      <c r="N92" s="115">
        <f t="shared" si="12"/>
        <v>0</v>
      </c>
      <c r="O92" s="115">
        <f t="shared" si="13"/>
        <v>0</v>
      </c>
      <c r="P92" s="116">
        <f t="shared" si="14"/>
        <v>0</v>
      </c>
      <c r="T92" s="21"/>
    </row>
    <row r="93" spans="1:20" ht="33.75" x14ac:dyDescent="0.2">
      <c r="A93" s="186">
        <v>6</v>
      </c>
      <c r="B93" s="183" t="s">
        <v>60</v>
      </c>
      <c r="C93" s="164" t="s">
        <v>397</v>
      </c>
      <c r="D93" s="183" t="s">
        <v>73</v>
      </c>
      <c r="E93" s="187">
        <v>41</v>
      </c>
      <c r="F93" s="113"/>
      <c r="G93" s="114"/>
      <c r="H93" s="115">
        <f t="shared" si="8"/>
        <v>0</v>
      </c>
      <c r="I93" s="114"/>
      <c r="J93" s="114"/>
      <c r="K93" s="116">
        <f t="shared" si="9"/>
        <v>0</v>
      </c>
      <c r="L93" s="117">
        <f t="shared" si="10"/>
        <v>0</v>
      </c>
      <c r="M93" s="115">
        <f t="shared" si="11"/>
        <v>0</v>
      </c>
      <c r="N93" s="115">
        <f t="shared" si="12"/>
        <v>0</v>
      </c>
      <c r="O93" s="115">
        <f t="shared" si="13"/>
        <v>0</v>
      </c>
      <c r="P93" s="116">
        <f t="shared" si="14"/>
        <v>0</v>
      </c>
      <c r="T93" s="21"/>
    </row>
    <row r="94" spans="1:20" ht="22.5" x14ac:dyDescent="0.2">
      <c r="A94" s="179">
        <v>7</v>
      </c>
      <c r="B94" s="183"/>
      <c r="C94" s="189" t="s">
        <v>408</v>
      </c>
      <c r="D94" s="183" t="s">
        <v>73</v>
      </c>
      <c r="E94" s="187">
        <v>49.2</v>
      </c>
      <c r="F94" s="113"/>
      <c r="G94" s="114"/>
      <c r="H94" s="115">
        <f t="shared" si="8"/>
        <v>0</v>
      </c>
      <c r="I94" s="114"/>
      <c r="J94" s="114"/>
      <c r="K94" s="116">
        <f t="shared" si="9"/>
        <v>0</v>
      </c>
      <c r="L94" s="117">
        <f t="shared" si="10"/>
        <v>0</v>
      </c>
      <c r="M94" s="115">
        <f t="shared" si="11"/>
        <v>0</v>
      </c>
      <c r="N94" s="115">
        <f t="shared" si="12"/>
        <v>0</v>
      </c>
      <c r="O94" s="115">
        <f t="shared" si="13"/>
        <v>0</v>
      </c>
      <c r="P94" s="116">
        <f t="shared" si="14"/>
        <v>0</v>
      </c>
      <c r="T94" s="21"/>
    </row>
    <row r="95" spans="1:20" x14ac:dyDescent="0.2">
      <c r="A95" s="186">
        <v>8</v>
      </c>
      <c r="B95" s="183"/>
      <c r="C95" s="189" t="s">
        <v>151</v>
      </c>
      <c r="D95" s="183" t="s">
        <v>92</v>
      </c>
      <c r="E95" s="187">
        <v>12.3</v>
      </c>
      <c r="F95" s="113"/>
      <c r="G95" s="114"/>
      <c r="H95" s="115">
        <f t="shared" si="8"/>
        <v>0</v>
      </c>
      <c r="I95" s="114"/>
      <c r="J95" s="114"/>
      <c r="K95" s="116">
        <f t="shared" si="9"/>
        <v>0</v>
      </c>
      <c r="L95" s="117">
        <f t="shared" si="10"/>
        <v>0</v>
      </c>
      <c r="M95" s="115">
        <f t="shared" si="11"/>
        <v>0</v>
      </c>
      <c r="N95" s="115">
        <f t="shared" si="12"/>
        <v>0</v>
      </c>
      <c r="O95" s="115">
        <f t="shared" si="13"/>
        <v>0</v>
      </c>
      <c r="P95" s="116">
        <f t="shared" si="14"/>
        <v>0</v>
      </c>
      <c r="T95" s="21"/>
    </row>
    <row r="96" spans="1:20" x14ac:dyDescent="0.2">
      <c r="A96" s="186">
        <v>9</v>
      </c>
      <c r="B96" s="183"/>
      <c r="C96" s="189" t="s">
        <v>152</v>
      </c>
      <c r="D96" s="183" t="s">
        <v>153</v>
      </c>
      <c r="E96" s="166">
        <v>0.82</v>
      </c>
      <c r="F96" s="113"/>
      <c r="G96" s="114"/>
      <c r="H96" s="115">
        <f t="shared" si="8"/>
        <v>0</v>
      </c>
      <c r="I96" s="114"/>
      <c r="J96" s="114"/>
      <c r="K96" s="116">
        <f t="shared" si="9"/>
        <v>0</v>
      </c>
      <c r="L96" s="117">
        <f t="shared" si="10"/>
        <v>0</v>
      </c>
      <c r="M96" s="115">
        <f t="shared" si="11"/>
        <v>0</v>
      </c>
      <c r="N96" s="115">
        <f t="shared" si="12"/>
        <v>0</v>
      </c>
      <c r="O96" s="115">
        <f t="shared" si="13"/>
        <v>0</v>
      </c>
      <c r="P96" s="116">
        <f t="shared" si="14"/>
        <v>0</v>
      </c>
      <c r="T96" s="21"/>
    </row>
    <row r="97" spans="1:20" ht="22.5" x14ac:dyDescent="0.2">
      <c r="A97" s="168"/>
      <c r="B97" s="169"/>
      <c r="C97" s="170" t="s">
        <v>399</v>
      </c>
      <c r="D97" s="171"/>
      <c r="E97" s="172"/>
      <c r="F97" s="113"/>
      <c r="G97" s="114"/>
      <c r="H97" s="115">
        <f t="shared" si="8"/>
        <v>0</v>
      </c>
      <c r="I97" s="114"/>
      <c r="J97" s="114"/>
      <c r="K97" s="116">
        <f t="shared" si="9"/>
        <v>0</v>
      </c>
      <c r="L97" s="117">
        <f t="shared" si="10"/>
        <v>0</v>
      </c>
      <c r="M97" s="115">
        <f t="shared" si="11"/>
        <v>0</v>
      </c>
      <c r="N97" s="115">
        <f t="shared" si="12"/>
        <v>0</v>
      </c>
      <c r="O97" s="115">
        <f t="shared" si="13"/>
        <v>0</v>
      </c>
      <c r="P97" s="116">
        <f t="shared" si="14"/>
        <v>0</v>
      </c>
      <c r="T97" s="21"/>
    </row>
    <row r="98" spans="1:20" x14ac:dyDescent="0.2">
      <c r="A98" s="186">
        <v>1</v>
      </c>
      <c r="B98" s="183" t="s">
        <v>60</v>
      </c>
      <c r="C98" s="164" t="s">
        <v>358</v>
      </c>
      <c r="D98" s="183" t="s">
        <v>73</v>
      </c>
      <c r="E98" s="187">
        <v>6.2</v>
      </c>
      <c r="F98" s="113"/>
      <c r="G98" s="114"/>
      <c r="H98" s="115">
        <f t="shared" si="8"/>
        <v>0</v>
      </c>
      <c r="I98" s="114"/>
      <c r="J98" s="114"/>
      <c r="K98" s="116">
        <f t="shared" si="9"/>
        <v>0</v>
      </c>
      <c r="L98" s="117">
        <f t="shared" si="10"/>
        <v>0</v>
      </c>
      <c r="M98" s="115">
        <f t="shared" si="11"/>
        <v>0</v>
      </c>
      <c r="N98" s="115">
        <f t="shared" si="12"/>
        <v>0</v>
      </c>
      <c r="O98" s="115">
        <f t="shared" si="13"/>
        <v>0</v>
      </c>
      <c r="P98" s="116">
        <f t="shared" si="14"/>
        <v>0</v>
      </c>
      <c r="T98" s="21"/>
    </row>
    <row r="99" spans="1:20" x14ac:dyDescent="0.2">
      <c r="A99" s="186">
        <v>2</v>
      </c>
      <c r="B99" s="173"/>
      <c r="C99" s="212" t="s">
        <v>359</v>
      </c>
      <c r="D99" s="181" t="s">
        <v>73</v>
      </c>
      <c r="E99" s="182">
        <v>6.82</v>
      </c>
      <c r="F99" s="113"/>
      <c r="G99" s="114"/>
      <c r="H99" s="115">
        <f t="shared" si="8"/>
        <v>0</v>
      </c>
      <c r="I99" s="114"/>
      <c r="J99" s="114"/>
      <c r="K99" s="116">
        <f t="shared" si="9"/>
        <v>0</v>
      </c>
      <c r="L99" s="117">
        <f t="shared" si="10"/>
        <v>0</v>
      </c>
      <c r="M99" s="115">
        <f t="shared" si="11"/>
        <v>0</v>
      </c>
      <c r="N99" s="115">
        <f t="shared" si="12"/>
        <v>0</v>
      </c>
      <c r="O99" s="115">
        <f t="shared" si="13"/>
        <v>0</v>
      </c>
      <c r="P99" s="116">
        <f t="shared" si="14"/>
        <v>0</v>
      </c>
      <c r="T99" s="21"/>
    </row>
    <row r="100" spans="1:20" x14ac:dyDescent="0.2">
      <c r="A100" s="186">
        <v>3</v>
      </c>
      <c r="B100" s="118"/>
      <c r="C100" s="212" t="s">
        <v>360</v>
      </c>
      <c r="D100" s="181" t="s">
        <v>73</v>
      </c>
      <c r="E100" s="182">
        <v>6.2</v>
      </c>
      <c r="F100" s="113"/>
      <c r="G100" s="114"/>
      <c r="H100" s="115">
        <f t="shared" si="8"/>
        <v>0</v>
      </c>
      <c r="I100" s="114"/>
      <c r="J100" s="114"/>
      <c r="K100" s="116">
        <f t="shared" si="9"/>
        <v>0</v>
      </c>
      <c r="L100" s="117">
        <f t="shared" si="10"/>
        <v>0</v>
      </c>
      <c r="M100" s="115">
        <f t="shared" si="11"/>
        <v>0</v>
      </c>
      <c r="N100" s="115">
        <f t="shared" si="12"/>
        <v>0</v>
      </c>
      <c r="O100" s="115">
        <f t="shared" si="13"/>
        <v>0</v>
      </c>
      <c r="P100" s="116">
        <f t="shared" si="14"/>
        <v>0</v>
      </c>
      <c r="T100" s="21"/>
    </row>
    <row r="101" spans="1:20" x14ac:dyDescent="0.2">
      <c r="A101" s="186">
        <v>4</v>
      </c>
      <c r="B101" s="173" t="s">
        <v>60</v>
      </c>
      <c r="C101" s="180" t="s">
        <v>361</v>
      </c>
      <c r="D101" s="181" t="s">
        <v>73</v>
      </c>
      <c r="E101" s="182">
        <v>6.2</v>
      </c>
      <c r="F101" s="113"/>
      <c r="G101" s="114"/>
      <c r="H101" s="115">
        <f t="shared" si="8"/>
        <v>0</v>
      </c>
      <c r="I101" s="114"/>
      <c r="J101" s="114"/>
      <c r="K101" s="116">
        <f t="shared" si="9"/>
        <v>0</v>
      </c>
      <c r="L101" s="117">
        <f t="shared" si="10"/>
        <v>0</v>
      </c>
      <c r="M101" s="115">
        <f t="shared" si="11"/>
        <v>0</v>
      </c>
      <c r="N101" s="115">
        <f t="shared" si="12"/>
        <v>0</v>
      </c>
      <c r="O101" s="115">
        <f t="shared" si="13"/>
        <v>0</v>
      </c>
      <c r="P101" s="116">
        <f t="shared" si="14"/>
        <v>0</v>
      </c>
      <c r="T101" s="21"/>
    </row>
    <row r="102" spans="1:20" x14ac:dyDescent="0.2">
      <c r="A102" s="186">
        <v>5</v>
      </c>
      <c r="B102" s="173"/>
      <c r="C102" s="212" t="s">
        <v>362</v>
      </c>
      <c r="D102" s="181" t="s">
        <v>88</v>
      </c>
      <c r="E102" s="182">
        <v>0.13</v>
      </c>
      <c r="F102" s="113"/>
      <c r="G102" s="114"/>
      <c r="H102" s="115">
        <f t="shared" si="8"/>
        <v>0</v>
      </c>
      <c r="I102" s="114"/>
      <c r="J102" s="114"/>
      <c r="K102" s="116">
        <f t="shared" si="9"/>
        <v>0</v>
      </c>
      <c r="L102" s="117">
        <f t="shared" si="10"/>
        <v>0</v>
      </c>
      <c r="M102" s="115">
        <f t="shared" si="11"/>
        <v>0</v>
      </c>
      <c r="N102" s="115">
        <f t="shared" si="12"/>
        <v>0</v>
      </c>
      <c r="O102" s="115">
        <f t="shared" si="13"/>
        <v>0</v>
      </c>
      <c r="P102" s="116">
        <f t="shared" si="14"/>
        <v>0</v>
      </c>
      <c r="T102" s="21"/>
    </row>
    <row r="103" spans="1:20" x14ac:dyDescent="0.2">
      <c r="A103" s="186">
        <v>6</v>
      </c>
      <c r="B103" s="183"/>
      <c r="C103" s="189" t="s">
        <v>108</v>
      </c>
      <c r="D103" s="183" t="s">
        <v>73</v>
      </c>
      <c r="E103" s="187">
        <v>6.2</v>
      </c>
      <c r="F103" s="113"/>
      <c r="G103" s="114"/>
      <c r="H103" s="115">
        <f t="shared" si="8"/>
        <v>0</v>
      </c>
      <c r="I103" s="114"/>
      <c r="J103" s="114"/>
      <c r="K103" s="116">
        <f t="shared" si="9"/>
        <v>0</v>
      </c>
      <c r="L103" s="117">
        <f t="shared" si="10"/>
        <v>0</v>
      </c>
      <c r="M103" s="115">
        <f t="shared" si="11"/>
        <v>0</v>
      </c>
      <c r="N103" s="115">
        <f t="shared" si="12"/>
        <v>0</v>
      </c>
      <c r="O103" s="115">
        <f t="shared" si="13"/>
        <v>0</v>
      </c>
      <c r="P103" s="116">
        <f t="shared" si="14"/>
        <v>0</v>
      </c>
      <c r="T103" s="21"/>
    </row>
    <row r="104" spans="1:20" x14ac:dyDescent="0.2">
      <c r="A104" s="186">
        <v>7</v>
      </c>
      <c r="B104" s="173" t="s">
        <v>60</v>
      </c>
      <c r="C104" s="180" t="s">
        <v>365</v>
      </c>
      <c r="D104" s="181" t="s">
        <v>73</v>
      </c>
      <c r="E104" s="182">
        <v>6.2</v>
      </c>
      <c r="F104" s="113"/>
      <c r="G104" s="114"/>
      <c r="H104" s="115">
        <f t="shared" si="8"/>
        <v>0</v>
      </c>
      <c r="I104" s="114"/>
      <c r="J104" s="114"/>
      <c r="K104" s="116">
        <f t="shared" si="9"/>
        <v>0</v>
      </c>
      <c r="L104" s="117">
        <f t="shared" si="10"/>
        <v>0</v>
      </c>
      <c r="M104" s="115">
        <f t="shared" si="11"/>
        <v>0</v>
      </c>
      <c r="N104" s="115">
        <f t="shared" si="12"/>
        <v>0</v>
      </c>
      <c r="O104" s="115">
        <f t="shared" si="13"/>
        <v>0</v>
      </c>
      <c r="P104" s="116">
        <f t="shared" si="14"/>
        <v>0</v>
      </c>
      <c r="T104" s="21"/>
    </row>
    <row r="105" spans="1:20" x14ac:dyDescent="0.2">
      <c r="A105" s="186">
        <v>8</v>
      </c>
      <c r="B105" s="173"/>
      <c r="C105" s="212" t="s">
        <v>366</v>
      </c>
      <c r="D105" s="181" t="s">
        <v>73</v>
      </c>
      <c r="E105" s="182">
        <v>7.44</v>
      </c>
      <c r="F105" s="113"/>
      <c r="G105" s="114"/>
      <c r="H105" s="115">
        <f t="shared" si="8"/>
        <v>0</v>
      </c>
      <c r="I105" s="114"/>
      <c r="J105" s="114"/>
      <c r="K105" s="116">
        <f t="shared" si="9"/>
        <v>0</v>
      </c>
      <c r="L105" s="117">
        <f t="shared" si="10"/>
        <v>0</v>
      </c>
      <c r="M105" s="115">
        <f t="shared" si="11"/>
        <v>0</v>
      </c>
      <c r="N105" s="115">
        <f t="shared" si="12"/>
        <v>0</v>
      </c>
      <c r="O105" s="115">
        <f t="shared" si="13"/>
        <v>0</v>
      </c>
      <c r="P105" s="116">
        <f t="shared" si="14"/>
        <v>0</v>
      </c>
      <c r="T105" s="21"/>
    </row>
    <row r="106" spans="1:20" x14ac:dyDescent="0.2">
      <c r="A106" s="186">
        <v>9</v>
      </c>
      <c r="B106" s="183"/>
      <c r="C106" s="189" t="s">
        <v>108</v>
      </c>
      <c r="D106" s="183" t="s">
        <v>73</v>
      </c>
      <c r="E106" s="187">
        <v>6.2</v>
      </c>
      <c r="F106" s="113"/>
      <c r="G106" s="114"/>
      <c r="H106" s="115">
        <f t="shared" si="8"/>
        <v>0</v>
      </c>
      <c r="I106" s="114"/>
      <c r="J106" s="114"/>
      <c r="K106" s="116">
        <f t="shared" si="9"/>
        <v>0</v>
      </c>
      <c r="L106" s="117">
        <f t="shared" si="10"/>
        <v>0</v>
      </c>
      <c r="M106" s="115">
        <f t="shared" si="11"/>
        <v>0</v>
      </c>
      <c r="N106" s="115">
        <f t="shared" si="12"/>
        <v>0</v>
      </c>
      <c r="O106" s="115">
        <f t="shared" si="13"/>
        <v>0</v>
      </c>
      <c r="P106" s="116">
        <f t="shared" si="14"/>
        <v>0</v>
      </c>
      <c r="T106" s="21"/>
    </row>
    <row r="107" spans="1:20" x14ac:dyDescent="0.2">
      <c r="A107" s="186">
        <v>10</v>
      </c>
      <c r="B107" s="173" t="s">
        <v>60</v>
      </c>
      <c r="C107" s="180" t="s">
        <v>363</v>
      </c>
      <c r="D107" s="181" t="s">
        <v>73</v>
      </c>
      <c r="E107" s="182">
        <v>6.2</v>
      </c>
      <c r="F107" s="113"/>
      <c r="G107" s="114"/>
      <c r="H107" s="115">
        <f t="shared" si="8"/>
        <v>0</v>
      </c>
      <c r="I107" s="114"/>
      <c r="J107" s="114"/>
      <c r="K107" s="116">
        <f t="shared" si="9"/>
        <v>0</v>
      </c>
      <c r="L107" s="117">
        <f t="shared" si="10"/>
        <v>0</v>
      </c>
      <c r="M107" s="115">
        <f t="shared" si="11"/>
        <v>0</v>
      </c>
      <c r="N107" s="115">
        <f t="shared" si="12"/>
        <v>0</v>
      </c>
      <c r="O107" s="115">
        <f t="shared" si="13"/>
        <v>0</v>
      </c>
      <c r="P107" s="116">
        <f t="shared" si="14"/>
        <v>0</v>
      </c>
      <c r="T107" s="21"/>
    </row>
    <row r="108" spans="1:20" x14ac:dyDescent="0.2">
      <c r="A108" s="186">
        <v>11</v>
      </c>
      <c r="B108" s="173"/>
      <c r="C108" s="212" t="s">
        <v>364</v>
      </c>
      <c r="D108" s="181" t="s">
        <v>88</v>
      </c>
      <c r="E108" s="182">
        <v>0.03</v>
      </c>
      <c r="F108" s="113"/>
      <c r="G108" s="114"/>
      <c r="H108" s="115">
        <f t="shared" si="8"/>
        <v>0</v>
      </c>
      <c r="I108" s="114"/>
      <c r="J108" s="114"/>
      <c r="K108" s="116">
        <f t="shared" si="9"/>
        <v>0</v>
      </c>
      <c r="L108" s="117">
        <f t="shared" si="10"/>
        <v>0</v>
      </c>
      <c r="M108" s="115">
        <f t="shared" si="11"/>
        <v>0</v>
      </c>
      <c r="N108" s="115">
        <f t="shared" si="12"/>
        <v>0</v>
      </c>
      <c r="O108" s="115">
        <f t="shared" si="13"/>
        <v>0</v>
      </c>
      <c r="P108" s="116">
        <f t="shared" si="14"/>
        <v>0</v>
      </c>
      <c r="T108" s="21"/>
    </row>
    <row r="109" spans="1:20" x14ac:dyDescent="0.2">
      <c r="A109" s="186">
        <v>12</v>
      </c>
      <c r="B109" s="183"/>
      <c r="C109" s="189" t="s">
        <v>108</v>
      </c>
      <c r="D109" s="183" t="s">
        <v>73</v>
      </c>
      <c r="E109" s="187">
        <v>6.2</v>
      </c>
      <c r="F109" s="113"/>
      <c r="G109" s="114"/>
      <c r="H109" s="115">
        <f t="shared" si="8"/>
        <v>0</v>
      </c>
      <c r="I109" s="114"/>
      <c r="J109" s="114"/>
      <c r="K109" s="116">
        <f t="shared" si="9"/>
        <v>0</v>
      </c>
      <c r="L109" s="117">
        <f t="shared" si="10"/>
        <v>0</v>
      </c>
      <c r="M109" s="115">
        <f t="shared" si="11"/>
        <v>0</v>
      </c>
      <c r="N109" s="115">
        <f t="shared" si="12"/>
        <v>0</v>
      </c>
      <c r="O109" s="115">
        <f t="shared" si="13"/>
        <v>0</v>
      </c>
      <c r="P109" s="116">
        <f t="shared" si="14"/>
        <v>0</v>
      </c>
      <c r="T109" s="21"/>
    </row>
    <row r="110" spans="1:20" x14ac:dyDescent="0.2">
      <c r="A110" s="186">
        <v>13</v>
      </c>
      <c r="B110" s="173" t="s">
        <v>60</v>
      </c>
      <c r="C110" s="180" t="s">
        <v>367</v>
      </c>
      <c r="D110" s="181" t="s">
        <v>62</v>
      </c>
      <c r="E110" s="182">
        <v>10.4</v>
      </c>
      <c r="F110" s="113"/>
      <c r="G110" s="114"/>
      <c r="H110" s="115">
        <f t="shared" ref="H110:H141" si="15">ROUND(F110*G110,2)</f>
        <v>0</v>
      </c>
      <c r="I110" s="114"/>
      <c r="J110" s="114"/>
      <c r="K110" s="116">
        <f t="shared" si="9"/>
        <v>0</v>
      </c>
      <c r="L110" s="117">
        <f t="shared" si="10"/>
        <v>0</v>
      </c>
      <c r="M110" s="115">
        <f t="shared" si="11"/>
        <v>0</v>
      </c>
      <c r="N110" s="115">
        <f t="shared" si="12"/>
        <v>0</v>
      </c>
      <c r="O110" s="115">
        <f t="shared" si="13"/>
        <v>0</v>
      </c>
      <c r="P110" s="116">
        <f t="shared" si="14"/>
        <v>0</v>
      </c>
      <c r="T110" s="21"/>
    </row>
    <row r="111" spans="1:20" ht="22.5" x14ac:dyDescent="0.2">
      <c r="A111" s="186">
        <v>14</v>
      </c>
      <c r="B111" s="173" t="s">
        <v>60</v>
      </c>
      <c r="C111" s="180" t="s">
        <v>400</v>
      </c>
      <c r="D111" s="181" t="s">
        <v>62</v>
      </c>
      <c r="E111" s="182">
        <v>10.4</v>
      </c>
      <c r="F111" s="113"/>
      <c r="G111" s="114"/>
      <c r="H111" s="115">
        <f t="shared" si="15"/>
        <v>0</v>
      </c>
      <c r="I111" s="114"/>
      <c r="J111" s="114"/>
      <c r="K111" s="116">
        <f t="shared" si="9"/>
        <v>0</v>
      </c>
      <c r="L111" s="117">
        <f t="shared" si="10"/>
        <v>0</v>
      </c>
      <c r="M111" s="115">
        <f t="shared" si="11"/>
        <v>0</v>
      </c>
      <c r="N111" s="115">
        <f t="shared" si="12"/>
        <v>0</v>
      </c>
      <c r="O111" s="115">
        <f t="shared" si="13"/>
        <v>0</v>
      </c>
      <c r="P111" s="116">
        <f t="shared" si="14"/>
        <v>0</v>
      </c>
      <c r="T111" s="21"/>
    </row>
    <row r="112" spans="1:20" ht="33.75" x14ac:dyDescent="0.2">
      <c r="A112" s="186">
        <v>15</v>
      </c>
      <c r="B112" s="173" t="s">
        <v>60</v>
      </c>
      <c r="C112" s="180" t="s">
        <v>401</v>
      </c>
      <c r="D112" s="181" t="s">
        <v>62</v>
      </c>
      <c r="E112" s="182">
        <v>4.8</v>
      </c>
      <c r="F112" s="113"/>
      <c r="G112" s="114"/>
      <c r="H112" s="115">
        <f t="shared" si="15"/>
        <v>0</v>
      </c>
      <c r="I112" s="114"/>
      <c r="J112" s="114"/>
      <c r="K112" s="116">
        <f t="shared" si="9"/>
        <v>0</v>
      </c>
      <c r="L112" s="117">
        <f t="shared" si="10"/>
        <v>0</v>
      </c>
      <c r="M112" s="115">
        <f t="shared" si="11"/>
        <v>0</v>
      </c>
      <c r="N112" s="115">
        <f t="shared" si="12"/>
        <v>0</v>
      </c>
      <c r="O112" s="115">
        <f t="shared" si="13"/>
        <v>0</v>
      </c>
      <c r="P112" s="116">
        <f t="shared" si="14"/>
        <v>0</v>
      </c>
      <c r="T112" s="21"/>
    </row>
    <row r="113" spans="1:20" x14ac:dyDescent="0.2">
      <c r="A113" s="186">
        <v>16</v>
      </c>
      <c r="B113" s="183" t="s">
        <v>60</v>
      </c>
      <c r="C113" s="188" t="s">
        <v>394</v>
      </c>
      <c r="D113" s="183" t="s">
        <v>73</v>
      </c>
      <c r="E113" s="187">
        <v>9.4</v>
      </c>
      <c r="F113" s="113"/>
      <c r="G113" s="114"/>
      <c r="H113" s="115">
        <f t="shared" si="15"/>
        <v>0</v>
      </c>
      <c r="I113" s="114"/>
      <c r="J113" s="114"/>
      <c r="K113" s="116">
        <f t="shared" si="9"/>
        <v>0</v>
      </c>
      <c r="L113" s="117">
        <f t="shared" si="10"/>
        <v>0</v>
      </c>
      <c r="M113" s="115">
        <f t="shared" si="11"/>
        <v>0</v>
      </c>
      <c r="N113" s="115">
        <f t="shared" si="12"/>
        <v>0</v>
      </c>
      <c r="O113" s="115">
        <f t="shared" si="13"/>
        <v>0</v>
      </c>
      <c r="P113" s="116">
        <f t="shared" si="14"/>
        <v>0</v>
      </c>
      <c r="T113" s="21"/>
    </row>
    <row r="114" spans="1:20" x14ac:dyDescent="0.2">
      <c r="A114" s="186">
        <v>17</v>
      </c>
      <c r="B114" s="183"/>
      <c r="C114" s="189" t="s">
        <v>270</v>
      </c>
      <c r="D114" s="183" t="s">
        <v>90</v>
      </c>
      <c r="E114" s="187">
        <v>1.1299999999999999</v>
      </c>
      <c r="F114" s="113"/>
      <c r="G114" s="114"/>
      <c r="H114" s="115">
        <f t="shared" si="15"/>
        <v>0</v>
      </c>
      <c r="I114" s="114"/>
      <c r="J114" s="114"/>
      <c r="K114" s="116">
        <f t="shared" si="9"/>
        <v>0</v>
      </c>
      <c r="L114" s="117">
        <f t="shared" si="10"/>
        <v>0</v>
      </c>
      <c r="M114" s="115">
        <f t="shared" si="11"/>
        <v>0</v>
      </c>
      <c r="N114" s="115">
        <f t="shared" si="12"/>
        <v>0</v>
      </c>
      <c r="O114" s="115">
        <f t="shared" si="13"/>
        <v>0</v>
      </c>
      <c r="P114" s="116">
        <f t="shared" si="14"/>
        <v>0</v>
      </c>
      <c r="T114" s="21"/>
    </row>
    <row r="115" spans="1:20" x14ac:dyDescent="0.2">
      <c r="A115" s="186">
        <v>18</v>
      </c>
      <c r="B115" s="183"/>
      <c r="C115" s="189" t="s">
        <v>268</v>
      </c>
      <c r="D115" s="183" t="s">
        <v>92</v>
      </c>
      <c r="E115" s="209">
        <v>39.5</v>
      </c>
      <c r="F115" s="113"/>
      <c r="G115" s="114"/>
      <c r="H115" s="115">
        <f t="shared" si="15"/>
        <v>0</v>
      </c>
      <c r="I115" s="114"/>
      <c r="J115" s="114"/>
      <c r="K115" s="116">
        <f t="shared" si="9"/>
        <v>0</v>
      </c>
      <c r="L115" s="117">
        <f t="shared" si="10"/>
        <v>0</v>
      </c>
      <c r="M115" s="115">
        <f t="shared" si="11"/>
        <v>0</v>
      </c>
      <c r="N115" s="115">
        <f t="shared" si="12"/>
        <v>0</v>
      </c>
      <c r="O115" s="115">
        <f t="shared" si="13"/>
        <v>0</v>
      </c>
      <c r="P115" s="116">
        <f t="shared" si="14"/>
        <v>0</v>
      </c>
      <c r="T115" s="21"/>
    </row>
    <row r="116" spans="1:20" x14ac:dyDescent="0.2">
      <c r="A116" s="186">
        <v>19</v>
      </c>
      <c r="B116" s="183"/>
      <c r="C116" s="189" t="s">
        <v>94</v>
      </c>
      <c r="D116" s="183" t="s">
        <v>73</v>
      </c>
      <c r="E116" s="187">
        <v>11.28</v>
      </c>
      <c r="F116" s="113"/>
      <c r="G116" s="114"/>
      <c r="H116" s="115">
        <f t="shared" si="15"/>
        <v>0</v>
      </c>
      <c r="I116" s="114"/>
      <c r="J116" s="114"/>
      <c r="K116" s="116">
        <f t="shared" si="9"/>
        <v>0</v>
      </c>
      <c r="L116" s="117">
        <f t="shared" si="10"/>
        <v>0</v>
      </c>
      <c r="M116" s="115">
        <f t="shared" si="11"/>
        <v>0</v>
      </c>
      <c r="N116" s="115">
        <f t="shared" si="12"/>
        <v>0</v>
      </c>
      <c r="O116" s="115">
        <f t="shared" si="13"/>
        <v>0</v>
      </c>
      <c r="P116" s="116">
        <f t="shared" si="14"/>
        <v>0</v>
      </c>
      <c r="T116" s="21"/>
    </row>
    <row r="117" spans="1:20" x14ac:dyDescent="0.2">
      <c r="A117" s="186">
        <v>20</v>
      </c>
      <c r="B117" s="183"/>
      <c r="C117" s="189" t="s">
        <v>402</v>
      </c>
      <c r="D117" s="183" t="s">
        <v>62</v>
      </c>
      <c r="E117" s="187">
        <v>17.48</v>
      </c>
      <c r="F117" s="113"/>
      <c r="G117" s="114"/>
      <c r="H117" s="115">
        <f t="shared" si="15"/>
        <v>0</v>
      </c>
      <c r="I117" s="114"/>
      <c r="J117" s="114"/>
      <c r="K117" s="116">
        <f t="shared" si="9"/>
        <v>0</v>
      </c>
      <c r="L117" s="117">
        <f t="shared" si="10"/>
        <v>0</v>
      </c>
      <c r="M117" s="115">
        <f t="shared" si="11"/>
        <v>0</v>
      </c>
      <c r="N117" s="115">
        <f t="shared" si="12"/>
        <v>0</v>
      </c>
      <c r="O117" s="115">
        <f t="shared" si="13"/>
        <v>0</v>
      </c>
      <c r="P117" s="116">
        <f t="shared" si="14"/>
        <v>0</v>
      </c>
      <c r="T117" s="21"/>
    </row>
    <row r="118" spans="1:20" x14ac:dyDescent="0.2">
      <c r="A118" s="186">
        <v>21</v>
      </c>
      <c r="B118" s="183" t="s">
        <v>60</v>
      </c>
      <c r="C118" s="188" t="s">
        <v>106</v>
      </c>
      <c r="D118" s="183" t="s">
        <v>73</v>
      </c>
      <c r="E118" s="187">
        <v>9.4</v>
      </c>
      <c r="F118" s="113"/>
      <c r="G118" s="114"/>
      <c r="H118" s="115">
        <f t="shared" si="15"/>
        <v>0</v>
      </c>
      <c r="I118" s="114"/>
      <c r="J118" s="114"/>
      <c r="K118" s="116">
        <f t="shared" si="9"/>
        <v>0</v>
      </c>
      <c r="L118" s="117">
        <f t="shared" si="10"/>
        <v>0</v>
      </c>
      <c r="M118" s="115">
        <f t="shared" si="11"/>
        <v>0</v>
      </c>
      <c r="N118" s="115">
        <f t="shared" si="12"/>
        <v>0</v>
      </c>
      <c r="O118" s="115">
        <f t="shared" si="13"/>
        <v>0</v>
      </c>
      <c r="P118" s="116">
        <f t="shared" si="14"/>
        <v>0</v>
      </c>
      <c r="T118" s="21"/>
    </row>
    <row r="119" spans="1:20" x14ac:dyDescent="0.2">
      <c r="A119" s="186">
        <v>22</v>
      </c>
      <c r="B119" s="183"/>
      <c r="C119" s="189" t="s">
        <v>406</v>
      </c>
      <c r="D119" s="183" t="s">
        <v>90</v>
      </c>
      <c r="E119" s="187">
        <v>1.1299999999999999</v>
      </c>
      <c r="F119" s="113"/>
      <c r="G119" s="114"/>
      <c r="H119" s="115">
        <f t="shared" si="15"/>
        <v>0</v>
      </c>
      <c r="I119" s="114"/>
      <c r="J119" s="114"/>
      <c r="K119" s="116">
        <f t="shared" si="9"/>
        <v>0</v>
      </c>
      <c r="L119" s="117">
        <f t="shared" si="10"/>
        <v>0</v>
      </c>
      <c r="M119" s="115">
        <f t="shared" si="11"/>
        <v>0</v>
      </c>
      <c r="N119" s="115">
        <f t="shared" si="12"/>
        <v>0</v>
      </c>
      <c r="O119" s="115">
        <f t="shared" si="13"/>
        <v>0</v>
      </c>
      <c r="P119" s="116">
        <f t="shared" si="14"/>
        <v>0</v>
      </c>
      <c r="T119" s="21"/>
    </row>
    <row r="120" spans="1:20" ht="22.5" x14ac:dyDescent="0.2">
      <c r="A120" s="186">
        <v>23</v>
      </c>
      <c r="B120" s="183"/>
      <c r="C120" s="189" t="s">
        <v>407</v>
      </c>
      <c r="D120" s="183" t="s">
        <v>92</v>
      </c>
      <c r="E120" s="187">
        <v>37.6</v>
      </c>
      <c r="F120" s="113"/>
      <c r="G120" s="114"/>
      <c r="H120" s="115">
        <f t="shared" si="15"/>
        <v>0</v>
      </c>
      <c r="I120" s="114"/>
      <c r="J120" s="114"/>
      <c r="K120" s="116">
        <f t="shared" si="9"/>
        <v>0</v>
      </c>
      <c r="L120" s="117">
        <f t="shared" si="10"/>
        <v>0</v>
      </c>
      <c r="M120" s="115">
        <f t="shared" si="11"/>
        <v>0</v>
      </c>
      <c r="N120" s="115">
        <f t="shared" si="12"/>
        <v>0</v>
      </c>
      <c r="O120" s="115">
        <f t="shared" si="13"/>
        <v>0</v>
      </c>
      <c r="P120" s="116">
        <f t="shared" si="14"/>
        <v>0</v>
      </c>
      <c r="T120" s="21"/>
    </row>
    <row r="121" spans="1:20" ht="22.5" x14ac:dyDescent="0.2">
      <c r="A121" s="186">
        <v>24</v>
      </c>
      <c r="B121" s="173" t="s">
        <v>60</v>
      </c>
      <c r="C121" s="180" t="s">
        <v>403</v>
      </c>
      <c r="D121" s="181" t="s">
        <v>62</v>
      </c>
      <c r="E121" s="182">
        <v>12.8</v>
      </c>
      <c r="F121" s="113"/>
      <c r="G121" s="114"/>
      <c r="H121" s="115">
        <f t="shared" si="15"/>
        <v>0</v>
      </c>
      <c r="I121" s="114"/>
      <c r="J121" s="114"/>
      <c r="K121" s="116">
        <f t="shared" si="9"/>
        <v>0</v>
      </c>
      <c r="L121" s="117">
        <f t="shared" si="10"/>
        <v>0</v>
      </c>
      <c r="M121" s="115">
        <f t="shared" si="11"/>
        <v>0</v>
      </c>
      <c r="N121" s="115">
        <f t="shared" si="12"/>
        <v>0</v>
      </c>
      <c r="O121" s="115">
        <f t="shared" si="13"/>
        <v>0</v>
      </c>
      <c r="P121" s="116">
        <f t="shared" si="14"/>
        <v>0</v>
      </c>
      <c r="T121" s="21"/>
    </row>
    <row r="122" spans="1:20" ht="23.25" thickBot="1" x14ac:dyDescent="0.25">
      <c r="A122" s="186">
        <v>25</v>
      </c>
      <c r="B122" s="173" t="s">
        <v>60</v>
      </c>
      <c r="C122" s="180" t="s">
        <v>404</v>
      </c>
      <c r="D122" s="181" t="s">
        <v>62</v>
      </c>
      <c r="E122" s="182">
        <v>10</v>
      </c>
      <c r="F122" s="113"/>
      <c r="G122" s="114"/>
      <c r="H122" s="115">
        <f t="shared" si="15"/>
        <v>0</v>
      </c>
      <c r="I122" s="114"/>
      <c r="J122" s="114"/>
      <c r="K122" s="116">
        <f t="shared" si="9"/>
        <v>0</v>
      </c>
      <c r="L122" s="117">
        <f t="shared" si="10"/>
        <v>0</v>
      </c>
      <c r="M122" s="115">
        <f t="shared" si="11"/>
        <v>0</v>
      </c>
      <c r="N122" s="115">
        <f t="shared" si="12"/>
        <v>0</v>
      </c>
      <c r="O122" s="115">
        <f t="shared" si="13"/>
        <v>0</v>
      </c>
      <c r="P122" s="116">
        <f t="shared" si="14"/>
        <v>0</v>
      </c>
      <c r="T122" s="21"/>
    </row>
    <row r="123" spans="1:20" ht="12" thickBot="1" x14ac:dyDescent="0.25">
      <c r="A123" s="313" t="s">
        <v>633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5"/>
      <c r="L123" s="58">
        <f>SUM(L14:L122)</f>
        <v>0</v>
      </c>
      <c r="M123" s="59">
        <f>SUM(M14:M122)</f>
        <v>0</v>
      </c>
      <c r="N123" s="59">
        <f>SUM(N14:N122)</f>
        <v>0</v>
      </c>
      <c r="O123" s="59">
        <f>SUM(O14:O122)</f>
        <v>0</v>
      </c>
      <c r="P123" s="60">
        <f>SUM(P14:P122)</f>
        <v>0</v>
      </c>
    </row>
    <row r="124" spans="1:20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20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20" x14ac:dyDescent="0.2">
      <c r="A126" s="1" t="s">
        <v>14</v>
      </c>
      <c r="B126" s="17"/>
      <c r="C126" s="316">
        <f>'Kops a'!C35:H35</f>
        <v>0</v>
      </c>
      <c r="D126" s="316"/>
      <c r="E126" s="316"/>
      <c r="F126" s="316"/>
      <c r="G126" s="316"/>
      <c r="H126" s="316"/>
      <c r="I126" s="17"/>
      <c r="J126" s="17"/>
      <c r="K126" s="17"/>
      <c r="L126" s="17"/>
      <c r="M126" s="17"/>
      <c r="N126" s="17"/>
      <c r="O126" s="17"/>
      <c r="P126" s="17"/>
    </row>
    <row r="127" spans="1:20" x14ac:dyDescent="0.2">
      <c r="A127" s="17"/>
      <c r="B127" s="17"/>
      <c r="C127" s="224" t="s">
        <v>15</v>
      </c>
      <c r="D127" s="224"/>
      <c r="E127" s="224"/>
      <c r="F127" s="224"/>
      <c r="G127" s="224"/>
      <c r="H127" s="224"/>
      <c r="I127" s="17"/>
      <c r="J127" s="17"/>
      <c r="K127" s="17"/>
      <c r="L127" s="17"/>
      <c r="M127" s="17"/>
      <c r="N127" s="17"/>
      <c r="O127" s="17"/>
      <c r="P127" s="17"/>
    </row>
    <row r="128" spans="1:20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">
      <c r="A129" s="77" t="str">
        <f>'Kops a'!A38</f>
        <v>Tāme sastādīta</v>
      </c>
      <c r="B129" s="78"/>
      <c r="C129" s="78"/>
      <c r="D129" s="7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">
      <c r="A131" s="1" t="s">
        <v>37</v>
      </c>
      <c r="B131" s="17"/>
      <c r="C131" s="316">
        <f>'Kops a'!C40:H40</f>
        <v>0</v>
      </c>
      <c r="D131" s="316"/>
      <c r="E131" s="316"/>
      <c r="F131" s="316"/>
      <c r="G131" s="316"/>
      <c r="H131" s="316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">
      <c r="A132" s="17"/>
      <c r="B132" s="17"/>
      <c r="C132" s="224" t="s">
        <v>15</v>
      </c>
      <c r="D132" s="224"/>
      <c r="E132" s="224"/>
      <c r="F132" s="224"/>
      <c r="G132" s="224"/>
      <c r="H132" s="224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">
      <c r="A134" s="77" t="s">
        <v>54</v>
      </c>
      <c r="B134" s="78"/>
      <c r="C134" s="81">
        <f>'Kops a'!C43</f>
        <v>0</v>
      </c>
      <c r="D134" s="45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</sheetData>
  <mergeCells count="22">
    <mergeCell ref="C132:H132"/>
    <mergeCell ref="A123:K123"/>
    <mergeCell ref="C126:H126"/>
    <mergeCell ref="C127:H127"/>
    <mergeCell ref="C131:H131"/>
    <mergeCell ref="D8:L8"/>
    <mergeCell ref="N9:O9"/>
    <mergeCell ref="L12:P12"/>
    <mergeCell ref="F12:K12"/>
    <mergeCell ref="A9:F9"/>
    <mergeCell ref="J9:M9"/>
    <mergeCell ref="A12:A13"/>
    <mergeCell ref="B12:B13"/>
    <mergeCell ref="C12:C13"/>
    <mergeCell ref="D12:D13"/>
    <mergeCell ref="E12:E13"/>
    <mergeCell ref="C2:I2"/>
    <mergeCell ref="C3:I3"/>
    <mergeCell ref="D5:L5"/>
    <mergeCell ref="D6:L6"/>
    <mergeCell ref="D7:L7"/>
    <mergeCell ref="C4:I4"/>
  </mergeCells>
  <conditionalFormatting sqref="A15:E102 B107:E122 B103:E103 A103:A122">
    <cfRule type="cellIs" dxfId="149" priority="31" operator="equal">
      <formula>0</formula>
    </cfRule>
  </conditionalFormatting>
  <conditionalFormatting sqref="N9:O9">
    <cfRule type="cellIs" dxfId="148" priority="30" operator="equal">
      <formula>0</formula>
    </cfRule>
  </conditionalFormatting>
  <conditionalFormatting sqref="A9:F9">
    <cfRule type="containsText" dxfId="147" priority="2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6" priority="27" operator="equal">
      <formula>0</formula>
    </cfRule>
  </conditionalFormatting>
  <conditionalFormatting sqref="O10">
    <cfRule type="cellIs" dxfId="145" priority="26" operator="equal">
      <formula>"20__. gada __. _________"</formula>
    </cfRule>
  </conditionalFormatting>
  <conditionalFormatting sqref="A123:K123">
    <cfRule type="containsText" dxfId="144" priority="25" operator="containsText" text="Tiešās izmaksas kopā, t. sk. darba devēja sociālais nodoklis __.__% ">
      <formula>NOT(ISERROR(SEARCH("Tiešās izmaksas kopā, t. sk. darba devēja sociālais nodoklis __.__% ",A123)))</formula>
    </cfRule>
  </conditionalFormatting>
  <conditionalFormatting sqref="L123:P123">
    <cfRule type="cellIs" dxfId="143" priority="20" operator="equal">
      <formula>0</formula>
    </cfRule>
  </conditionalFormatting>
  <conditionalFormatting sqref="C4:I4">
    <cfRule type="cellIs" dxfId="142" priority="19" operator="equal">
      <formula>0</formula>
    </cfRule>
  </conditionalFormatting>
  <conditionalFormatting sqref="D5:L8">
    <cfRule type="cellIs" dxfId="141" priority="15" operator="equal">
      <formula>0</formula>
    </cfRule>
  </conditionalFormatting>
  <conditionalFormatting sqref="A14:B14 D14:E14">
    <cfRule type="cellIs" dxfId="140" priority="14" operator="equal">
      <formula>0</formula>
    </cfRule>
  </conditionalFormatting>
  <conditionalFormatting sqref="C14">
    <cfRule type="cellIs" dxfId="139" priority="13" operator="equal">
      <formula>0</formula>
    </cfRule>
  </conditionalFormatting>
  <conditionalFormatting sqref="P10">
    <cfRule type="cellIs" dxfId="138" priority="11" operator="equal">
      <formula>"20__. gada __. _________"</formula>
    </cfRule>
  </conditionalFormatting>
  <conditionalFormatting sqref="C131:H131">
    <cfRule type="cellIs" dxfId="137" priority="8" operator="equal">
      <formula>0</formula>
    </cfRule>
  </conditionalFormatting>
  <conditionalFormatting sqref="C126:H126">
    <cfRule type="cellIs" dxfId="136" priority="7" operator="equal">
      <formula>0</formula>
    </cfRule>
  </conditionalFormatting>
  <conditionalFormatting sqref="C131:H131 C134 C126:H126">
    <cfRule type="cellIs" dxfId="135" priority="6" operator="equal">
      <formula>0</formula>
    </cfRule>
  </conditionalFormatting>
  <conditionalFormatting sqref="D1">
    <cfRule type="cellIs" dxfId="134" priority="5" operator="equal">
      <formula>0</formula>
    </cfRule>
  </conditionalFormatting>
  <conditionalFormatting sqref="B104:E106">
    <cfRule type="cellIs" dxfId="133" priority="4" operator="equal">
      <formula>0</formula>
    </cfRule>
  </conditionalFormatting>
  <conditionalFormatting sqref="I14:J122 F14:G122">
    <cfRule type="cellIs" dxfId="132" priority="2" operator="equal">
      <formula>0</formula>
    </cfRule>
  </conditionalFormatting>
  <conditionalFormatting sqref="K14:P122 H14:H122">
    <cfRule type="cellIs" dxfId="131" priority="1" operator="equal">
      <formula>0</formula>
    </cfRule>
  </conditionalFormatting>
  <pageMargins left="0.7" right="0.7" top="0.75" bottom="0.75" header="0.3" footer="0.3"/>
  <pageSetup paperSize="9" scale="90" orientation="landscape" r:id="rId1"/>
  <rowBreaks count="2" manualBreakCount="2">
    <brk id="31" max="17" man="1"/>
    <brk id="53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______________",A129)))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A129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_________________________________",A134)))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13a</vt:lpstr>
      <vt:lpstr>'10a'!Print_Area</vt:lpstr>
      <vt:lpstr>'5a'!Print_Area</vt:lpstr>
      <vt:lpstr>'7a'!Print_Area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Olga</cp:lastModifiedBy>
  <cp:lastPrinted>2020-03-17T14:17:05Z</cp:lastPrinted>
  <dcterms:created xsi:type="dcterms:W3CDTF">2019-03-11T11:42:22Z</dcterms:created>
  <dcterms:modified xsi:type="dcterms:W3CDTF">2022-03-28T14:51:28Z</dcterms:modified>
</cp:coreProperties>
</file>