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rtinsupitis/Documents/One Drive/OneDrive/Documents/Jelgava_NIP/Matera 31/Iepirkums/"/>
    </mc:Choice>
  </mc:AlternateContent>
  <xr:revisionPtr revIDLastSave="0" documentId="13_ncr:1_{B6B9BADA-2DCE-C74F-AA62-F3C7D8C4B442}" xr6:coauthVersionLast="47" xr6:coauthVersionMax="47" xr10:uidLastSave="{00000000-0000-0000-0000-000000000000}"/>
  <bookViews>
    <workbookView xWindow="0" yWindow="500" windowWidth="23260" windowHeight="12580" tabRatio="846" activeTab="10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6" l="1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C66" i="5" l="1"/>
  <c r="C63" i="5"/>
  <c r="C58" i="5"/>
  <c r="C70" i="6"/>
  <c r="C67" i="6"/>
  <c r="C62" i="6"/>
  <c r="C55" i="7"/>
  <c r="C52" i="7"/>
  <c r="C47" i="7"/>
  <c r="C30" i="8"/>
  <c r="C27" i="8"/>
  <c r="C22" i="8"/>
  <c r="C58" i="9"/>
  <c r="C55" i="9"/>
  <c r="C50" i="9"/>
  <c r="C69" i="10"/>
  <c r="C66" i="10"/>
  <c r="C61" i="10"/>
  <c r="C70" i="11"/>
  <c r="C67" i="11"/>
  <c r="C62" i="11"/>
  <c r="C72" i="4"/>
  <c r="C69" i="4"/>
  <c r="C64" i="4"/>
  <c r="C39" i="3"/>
  <c r="C36" i="3"/>
  <c r="C31" i="3"/>
  <c r="A36" i="2"/>
  <c r="A61" i="5" s="1"/>
  <c r="P10" i="5" s="1"/>
  <c r="A34" i="3" l="1"/>
  <c r="P10" i="3" s="1"/>
  <c r="A64" i="10"/>
  <c r="P10" i="10" s="1"/>
  <c r="A25" i="8"/>
  <c r="P10" i="8" s="1"/>
  <c r="A65" i="6"/>
  <c r="P10" i="6" s="1"/>
  <c r="A67" i="4"/>
  <c r="P10" i="4" s="1"/>
  <c r="A65" i="11"/>
  <c r="P10" i="11" s="1"/>
  <c r="A53" i="9"/>
  <c r="P10" i="9" s="1"/>
  <c r="A50" i="7"/>
  <c r="P10" i="7" s="1"/>
  <c r="D9" i="2"/>
  <c r="D8" i="2"/>
  <c r="D7" i="2"/>
  <c r="D6" i="2"/>
  <c r="D7" i="11" l="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34" i="7"/>
  <c r="H36" i="7"/>
  <c r="H38" i="7"/>
  <c r="H40" i="7"/>
  <c r="H41" i="7"/>
  <c r="H42" i="7"/>
  <c r="H43" i="7"/>
  <c r="H16" i="8"/>
  <c r="H18" i="8"/>
  <c r="H16" i="9"/>
  <c r="H18" i="9"/>
  <c r="H20" i="9"/>
  <c r="H22" i="9"/>
  <c r="H24" i="9"/>
  <c r="H26" i="9"/>
  <c r="H28" i="9"/>
  <c r="H30" i="9"/>
  <c r="H34" i="9"/>
  <c r="H36" i="9"/>
  <c r="H38" i="9"/>
  <c r="H40" i="9"/>
  <c r="H42" i="9"/>
  <c r="H44" i="9"/>
  <c r="H46" i="9"/>
  <c r="H16" i="10"/>
  <c r="H18" i="10"/>
  <c r="H20" i="10"/>
  <c r="H22" i="10"/>
  <c r="H24" i="10"/>
  <c r="H28" i="10"/>
  <c r="H32" i="10"/>
  <c r="H36" i="10"/>
  <c r="H40" i="10"/>
  <c r="H44" i="10"/>
  <c r="H48" i="10"/>
  <c r="H52" i="10"/>
  <c r="H56" i="10"/>
  <c r="H16" i="11"/>
  <c r="H18" i="11"/>
  <c r="H20" i="11"/>
  <c r="H22" i="11"/>
  <c r="H24" i="11"/>
  <c r="H26" i="11"/>
  <c r="H28" i="11"/>
  <c r="H30" i="11"/>
  <c r="H32" i="11"/>
  <c r="H34" i="11"/>
  <c r="H36" i="11"/>
  <c r="H38" i="11"/>
  <c r="H40" i="11"/>
  <c r="H42" i="11"/>
  <c r="H44" i="11"/>
  <c r="H46" i="11"/>
  <c r="H48" i="11"/>
  <c r="H50" i="11"/>
  <c r="H52" i="11"/>
  <c r="H54" i="11"/>
  <c r="H56" i="11"/>
  <c r="H58" i="11"/>
  <c r="H14" i="7"/>
  <c r="H14" i="9"/>
  <c r="H14" i="10"/>
  <c r="L28" i="6"/>
  <c r="L32" i="6"/>
  <c r="L52" i="6"/>
  <c r="L56" i="6"/>
  <c r="H19" i="7"/>
  <c r="H23" i="7"/>
  <c r="H35" i="7"/>
  <c r="H39" i="7"/>
  <c r="H17" i="8"/>
  <c r="H15" i="9"/>
  <c r="H19" i="9"/>
  <c r="H23" i="9"/>
  <c r="H27" i="9"/>
  <c r="H31" i="9"/>
  <c r="H35" i="9"/>
  <c r="H39" i="9"/>
  <c r="H43" i="9"/>
  <c r="H29" i="10"/>
  <c r="H33" i="10"/>
  <c r="H49" i="10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57" i="4"/>
  <c r="N58" i="4"/>
  <c r="N59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41" i="5"/>
  <c r="N43" i="5"/>
  <c r="N44" i="5"/>
  <c r="N45" i="5"/>
  <c r="N47" i="5"/>
  <c r="N48" i="5"/>
  <c r="N49" i="5"/>
  <c r="N51" i="5"/>
  <c r="N52" i="5"/>
  <c r="N53" i="5"/>
  <c r="N14" i="4"/>
  <c r="C23" i="2"/>
  <c r="C22" i="2"/>
  <c r="C21" i="2"/>
  <c r="C20" i="2"/>
  <c r="C19" i="2"/>
  <c r="C18" i="2"/>
  <c r="C17" i="2"/>
  <c r="C16" i="2"/>
  <c r="C15" i="2"/>
  <c r="H37" i="7"/>
  <c r="H33" i="7"/>
  <c r="H21" i="7"/>
  <c r="H17" i="7"/>
  <c r="H15" i="8"/>
  <c r="H45" i="9"/>
  <c r="H41" i="9"/>
  <c r="H37" i="9"/>
  <c r="H33" i="9"/>
  <c r="H29" i="9"/>
  <c r="H25" i="9"/>
  <c r="H21" i="9"/>
  <c r="H17" i="9"/>
  <c r="H55" i="10"/>
  <c r="H51" i="10"/>
  <c r="H47" i="10"/>
  <c r="H43" i="10"/>
  <c r="H39" i="10"/>
  <c r="H35" i="10"/>
  <c r="H31" i="10"/>
  <c r="H27" i="10"/>
  <c r="H23" i="10"/>
  <c r="H19" i="10"/>
  <c r="H15" i="10"/>
  <c r="H57" i="11"/>
  <c r="H53" i="11"/>
  <c r="H49" i="11"/>
  <c r="H45" i="11"/>
  <c r="H41" i="11"/>
  <c r="H37" i="11"/>
  <c r="H33" i="11"/>
  <c r="H29" i="11"/>
  <c r="H25" i="11"/>
  <c r="H21" i="11"/>
  <c r="H17" i="11"/>
  <c r="N54" i="5"/>
  <c r="L54" i="5"/>
  <c r="H54" i="5"/>
  <c r="M54" i="5" s="1"/>
  <c r="L53" i="5"/>
  <c r="H53" i="5"/>
  <c r="L52" i="5"/>
  <c r="H52" i="5"/>
  <c r="O52" i="5" s="1"/>
  <c r="L51" i="5"/>
  <c r="H51" i="5"/>
  <c r="N50" i="5"/>
  <c r="L50" i="5"/>
  <c r="H50" i="5"/>
  <c r="M50" i="5" s="1"/>
  <c r="L49" i="5"/>
  <c r="H49" i="5"/>
  <c r="L48" i="5"/>
  <c r="H48" i="5"/>
  <c r="O48" i="5" s="1"/>
  <c r="L47" i="5"/>
  <c r="H47" i="5"/>
  <c r="N46" i="5"/>
  <c r="L46" i="5"/>
  <c r="H46" i="5"/>
  <c r="L45" i="5"/>
  <c r="H45" i="5"/>
  <c r="L44" i="5"/>
  <c r="H44" i="5"/>
  <c r="O44" i="5" s="1"/>
  <c r="L43" i="5"/>
  <c r="H43" i="5"/>
  <c r="N42" i="5"/>
  <c r="L42" i="5"/>
  <c r="H42" i="5"/>
  <c r="M42" i="5" s="1"/>
  <c r="L41" i="5"/>
  <c r="H41" i="5"/>
  <c r="L40" i="5"/>
  <c r="H40" i="5"/>
  <c r="O40" i="5" s="1"/>
  <c r="L39" i="5"/>
  <c r="H39" i="5"/>
  <c r="N38" i="5"/>
  <c r="L38" i="5"/>
  <c r="H38" i="5"/>
  <c r="M38" i="5" s="1"/>
  <c r="L37" i="5"/>
  <c r="H37" i="5"/>
  <c r="L36" i="5"/>
  <c r="H36" i="5"/>
  <c r="O36" i="5" s="1"/>
  <c r="L35" i="5"/>
  <c r="H35" i="5"/>
  <c r="N34" i="5"/>
  <c r="L34" i="5"/>
  <c r="H34" i="5"/>
  <c r="M34" i="5" s="1"/>
  <c r="L33" i="5"/>
  <c r="H33" i="5"/>
  <c r="L32" i="5"/>
  <c r="H32" i="5"/>
  <c r="O32" i="5" s="1"/>
  <c r="L31" i="5"/>
  <c r="H31" i="5"/>
  <c r="N30" i="5"/>
  <c r="L30" i="5"/>
  <c r="H30" i="5"/>
  <c r="L29" i="5"/>
  <c r="H29" i="5"/>
  <c r="L28" i="5"/>
  <c r="H28" i="5"/>
  <c r="O28" i="5" s="1"/>
  <c r="L27" i="5"/>
  <c r="H27" i="5"/>
  <c r="N26" i="5"/>
  <c r="L26" i="5"/>
  <c r="H26" i="5"/>
  <c r="M26" i="5" s="1"/>
  <c r="L25" i="5"/>
  <c r="H25" i="5"/>
  <c r="L24" i="5"/>
  <c r="H24" i="5"/>
  <c r="O24" i="5" s="1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N60" i="4"/>
  <c r="L60" i="4"/>
  <c r="H60" i="4"/>
  <c r="L59" i="4"/>
  <c r="H59" i="4"/>
  <c r="L58" i="4"/>
  <c r="H58" i="4"/>
  <c r="L57" i="4"/>
  <c r="H57" i="4"/>
  <c r="O57" i="4" s="1"/>
  <c r="N56" i="4"/>
  <c r="L56" i="4"/>
  <c r="H56" i="4"/>
  <c r="L55" i="4"/>
  <c r="H55" i="4"/>
  <c r="L54" i="4"/>
  <c r="H54" i="4"/>
  <c r="L53" i="4"/>
  <c r="H53" i="4"/>
  <c r="N52" i="4"/>
  <c r="L52" i="4"/>
  <c r="H52" i="4"/>
  <c r="L51" i="4"/>
  <c r="H51" i="4"/>
  <c r="L50" i="4"/>
  <c r="H50" i="4"/>
  <c r="L49" i="4"/>
  <c r="H49" i="4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43" i="11" l="1"/>
  <c r="L35" i="11"/>
  <c r="L56" i="10"/>
  <c r="L52" i="10"/>
  <c r="L48" i="10"/>
  <c r="L44" i="10"/>
  <c r="L40" i="10"/>
  <c r="L36" i="10"/>
  <c r="L32" i="10"/>
  <c r="L28" i="10"/>
  <c r="N55" i="11"/>
  <c r="N51" i="11"/>
  <c r="N47" i="11"/>
  <c r="N43" i="11"/>
  <c r="N39" i="11"/>
  <c r="N35" i="11"/>
  <c r="N31" i="11"/>
  <c r="N27" i="11"/>
  <c r="N23" i="11"/>
  <c r="N19" i="11"/>
  <c r="N15" i="11"/>
  <c r="N21" i="10"/>
  <c r="N17" i="10"/>
  <c r="O40" i="10"/>
  <c r="O56" i="10"/>
  <c r="O32" i="6"/>
  <c r="O32" i="10"/>
  <c r="O48" i="10"/>
  <c r="O56" i="6"/>
  <c r="O44" i="6"/>
  <c r="O40" i="6"/>
  <c r="O36" i="6"/>
  <c r="L22" i="11"/>
  <c r="L18" i="11"/>
  <c r="L24" i="10"/>
  <c r="L20" i="10"/>
  <c r="L16" i="10"/>
  <c r="L22" i="9"/>
  <c r="L18" i="9"/>
  <c r="L16" i="8"/>
  <c r="L22" i="7"/>
  <c r="L18" i="7"/>
  <c r="L24" i="6"/>
  <c r="L20" i="6"/>
  <c r="L16" i="6"/>
  <c r="N56" i="10"/>
  <c r="N52" i="10"/>
  <c r="N48" i="10"/>
  <c r="N44" i="10"/>
  <c r="N40" i="10"/>
  <c r="N36" i="10"/>
  <c r="N32" i="10"/>
  <c r="N28" i="10"/>
  <c r="N52" i="6"/>
  <c r="N48" i="6"/>
  <c r="L47" i="11"/>
  <c r="L39" i="11"/>
  <c r="N14" i="8"/>
  <c r="M18" i="9"/>
  <c r="O22" i="9"/>
  <c r="N22" i="11"/>
  <c r="N18" i="11"/>
  <c r="N24" i="10"/>
  <c r="N20" i="10"/>
  <c r="N16" i="10"/>
  <c r="N22" i="9"/>
  <c r="N18" i="9"/>
  <c r="N16" i="8"/>
  <c r="N22" i="7"/>
  <c r="N18" i="7"/>
  <c r="P18" i="7" s="1"/>
  <c r="N24" i="6"/>
  <c r="N20" i="6"/>
  <c r="N16" i="6"/>
  <c r="L54" i="10"/>
  <c r="H54" i="10"/>
  <c r="M54" i="10" s="1"/>
  <c r="L50" i="10"/>
  <c r="H50" i="10"/>
  <c r="M50" i="10" s="1"/>
  <c r="L46" i="10"/>
  <c r="H46" i="10"/>
  <c r="L42" i="10"/>
  <c r="H42" i="10"/>
  <c r="L38" i="10"/>
  <c r="H38" i="10"/>
  <c r="L34" i="10"/>
  <c r="H34" i="10"/>
  <c r="L30" i="10"/>
  <c r="H30" i="10"/>
  <c r="L26" i="10"/>
  <c r="H26" i="10"/>
  <c r="L32" i="9"/>
  <c r="H32" i="9"/>
  <c r="K41" i="11"/>
  <c r="N19" i="10"/>
  <c r="L45" i="10"/>
  <c r="L44" i="9"/>
  <c r="L40" i="9"/>
  <c r="N28" i="9"/>
  <c r="N56" i="6"/>
  <c r="L48" i="6"/>
  <c r="N32" i="6"/>
  <c r="N28" i="6"/>
  <c r="K24" i="7"/>
  <c r="N44" i="6"/>
  <c r="L44" i="6"/>
  <c r="N40" i="6"/>
  <c r="L40" i="6"/>
  <c r="N36" i="6"/>
  <c r="L36" i="6"/>
  <c r="O48" i="6"/>
  <c r="O52" i="6"/>
  <c r="H23" i="11"/>
  <c r="M23" i="11" s="1"/>
  <c r="L23" i="11"/>
  <c r="N58" i="11"/>
  <c r="L58" i="11"/>
  <c r="N54" i="11"/>
  <c r="L54" i="11"/>
  <c r="N50" i="11"/>
  <c r="L50" i="11"/>
  <c r="N46" i="11"/>
  <c r="L46" i="11"/>
  <c r="N42" i="11"/>
  <c r="L42" i="11"/>
  <c r="N38" i="11"/>
  <c r="L38" i="11"/>
  <c r="L34" i="11"/>
  <c r="N34" i="11"/>
  <c r="N30" i="11"/>
  <c r="L30" i="11"/>
  <c r="N26" i="11"/>
  <c r="L26" i="11"/>
  <c r="L46" i="9"/>
  <c r="N46" i="9"/>
  <c r="N42" i="9"/>
  <c r="L42" i="9"/>
  <c r="L38" i="9"/>
  <c r="N38" i="9"/>
  <c r="N34" i="9"/>
  <c r="L34" i="9"/>
  <c r="N30" i="9"/>
  <c r="L30" i="9"/>
  <c r="L26" i="9"/>
  <c r="N26" i="9"/>
  <c r="H31" i="11"/>
  <c r="L31" i="11"/>
  <c r="H27" i="11"/>
  <c r="O27" i="11" s="1"/>
  <c r="L27" i="11"/>
  <c r="H19" i="11"/>
  <c r="L19" i="11"/>
  <c r="H15" i="11"/>
  <c r="L15" i="11"/>
  <c r="O34" i="11"/>
  <c r="O38" i="11"/>
  <c r="O46" i="11"/>
  <c r="O54" i="11"/>
  <c r="M34" i="9"/>
  <c r="O30" i="11"/>
  <c r="O42" i="11"/>
  <c r="O50" i="11"/>
  <c r="O58" i="11"/>
  <c r="O46" i="9"/>
  <c r="M26" i="9"/>
  <c r="O42" i="9"/>
  <c r="L22" i="10"/>
  <c r="L18" i="10"/>
  <c r="N24" i="9"/>
  <c r="L20" i="9"/>
  <c r="N16" i="9"/>
  <c r="L42" i="7"/>
  <c r="N42" i="7"/>
  <c r="N38" i="7"/>
  <c r="L38" i="7"/>
  <c r="L34" i="7"/>
  <c r="N34" i="7"/>
  <c r="L30" i="7"/>
  <c r="N30" i="7"/>
  <c r="L26" i="7"/>
  <c r="N26" i="7"/>
  <c r="K36" i="7"/>
  <c r="L55" i="11"/>
  <c r="H55" i="11"/>
  <c r="O55" i="11" s="1"/>
  <c r="L51" i="11"/>
  <c r="H51" i="11"/>
  <c r="L57" i="10"/>
  <c r="H57" i="10"/>
  <c r="K57" i="10" s="1"/>
  <c r="L53" i="10"/>
  <c r="H53" i="10"/>
  <c r="M53" i="10" s="1"/>
  <c r="L41" i="10"/>
  <c r="H41" i="10"/>
  <c r="L37" i="10"/>
  <c r="H37" i="10"/>
  <c r="M37" i="10" s="1"/>
  <c r="L25" i="10"/>
  <c r="H25" i="10"/>
  <c r="K25" i="10" s="1"/>
  <c r="L21" i="10"/>
  <c r="H21" i="10"/>
  <c r="L17" i="10"/>
  <c r="H17" i="10"/>
  <c r="H35" i="11"/>
  <c r="K37" i="11"/>
  <c r="H39" i="11"/>
  <c r="O39" i="11" s="1"/>
  <c r="L33" i="10"/>
  <c r="H45" i="10"/>
  <c r="M45" i="10" s="1"/>
  <c r="H43" i="11"/>
  <c r="O43" i="11" s="1"/>
  <c r="H47" i="11"/>
  <c r="O47" i="11" s="1"/>
  <c r="L49" i="10"/>
  <c r="K20" i="7"/>
  <c r="K53" i="11"/>
  <c r="K33" i="7"/>
  <c r="O34" i="7"/>
  <c r="O42" i="7"/>
  <c r="M18" i="7"/>
  <c r="N51" i="10"/>
  <c r="N43" i="10"/>
  <c r="N35" i="10"/>
  <c r="N27" i="10"/>
  <c r="N29" i="9"/>
  <c r="N35" i="7"/>
  <c r="M57" i="4"/>
  <c r="L14" i="11"/>
  <c r="H14" i="11"/>
  <c r="K15" i="10"/>
  <c r="K41" i="9"/>
  <c r="K31" i="10"/>
  <c r="K39" i="10"/>
  <c r="K47" i="10"/>
  <c r="K55" i="10"/>
  <c r="K28" i="7"/>
  <c r="K32" i="7"/>
  <c r="L25" i="11"/>
  <c r="L55" i="10"/>
  <c r="L47" i="10"/>
  <c r="L39" i="10"/>
  <c r="L31" i="10"/>
  <c r="L23" i="10"/>
  <c r="L15" i="10"/>
  <c r="M24" i="4"/>
  <c r="M44" i="4"/>
  <c r="O44" i="4"/>
  <c r="P44" i="4" s="1"/>
  <c r="O53" i="4"/>
  <c r="M15" i="4"/>
  <c r="O15" i="4"/>
  <c r="P15" i="4" s="1"/>
  <c r="O25" i="4"/>
  <c r="M27" i="4"/>
  <c r="O27" i="4"/>
  <c r="M36" i="4"/>
  <c r="O36" i="4"/>
  <c r="O46" i="4"/>
  <c r="M55" i="4"/>
  <c r="O55" i="4"/>
  <c r="P55" i="4" s="1"/>
  <c r="M19" i="4"/>
  <c r="O19" i="4"/>
  <c r="M20" i="4"/>
  <c r="O20" i="4"/>
  <c r="O21" i="4"/>
  <c r="O22" i="4"/>
  <c r="P22" i="4" s="1"/>
  <c r="O30" i="4"/>
  <c r="M31" i="4"/>
  <c r="O31" i="4"/>
  <c r="M32" i="4"/>
  <c r="O32" i="4"/>
  <c r="O33" i="4"/>
  <c r="P33" i="4" s="1"/>
  <c r="O41" i="4"/>
  <c r="O42" i="4"/>
  <c r="P42" i="4" s="1"/>
  <c r="M46" i="4"/>
  <c r="O49" i="4"/>
  <c r="O50" i="4"/>
  <c r="M51" i="4"/>
  <c r="O51" i="4"/>
  <c r="M52" i="4"/>
  <c r="O58" i="4"/>
  <c r="M59" i="4"/>
  <c r="O59" i="4"/>
  <c r="P59" i="4" s="1"/>
  <c r="M60" i="4"/>
  <c r="O23" i="5"/>
  <c r="M25" i="5"/>
  <c r="O25" i="5"/>
  <c r="P25" i="5" s="1"/>
  <c r="O26" i="5"/>
  <c r="O39" i="5"/>
  <c r="M41" i="5"/>
  <c r="O41" i="5"/>
  <c r="P41" i="5" s="1"/>
  <c r="O42" i="5"/>
  <c r="P42" i="5" s="1"/>
  <c r="O27" i="5"/>
  <c r="M29" i="5"/>
  <c r="O29" i="5"/>
  <c r="O30" i="5"/>
  <c r="O43" i="5"/>
  <c r="M45" i="5"/>
  <c r="O45" i="5"/>
  <c r="P45" i="5" s="1"/>
  <c r="O46" i="5"/>
  <c r="P46" i="5" s="1"/>
  <c r="M23" i="4"/>
  <c r="O23" i="4"/>
  <c r="M43" i="4"/>
  <c r="O43" i="4"/>
  <c r="M16" i="4"/>
  <c r="O16" i="4"/>
  <c r="P16" i="4" s="1"/>
  <c r="O26" i="4"/>
  <c r="O37" i="4"/>
  <c r="O45" i="4"/>
  <c r="O54" i="4"/>
  <c r="M56" i="4"/>
  <c r="O56" i="4"/>
  <c r="O15" i="5"/>
  <c r="M17" i="5"/>
  <c r="O17" i="5"/>
  <c r="O18" i="5"/>
  <c r="P18" i="5" s="1"/>
  <c r="O31" i="5"/>
  <c r="M33" i="5"/>
  <c r="O33" i="5"/>
  <c r="P33" i="5" s="1"/>
  <c r="O34" i="5"/>
  <c r="P34" i="5" s="1"/>
  <c r="O47" i="5"/>
  <c r="M49" i="5"/>
  <c r="O49" i="5"/>
  <c r="P49" i="5" s="1"/>
  <c r="O50" i="5"/>
  <c r="P50" i="5" s="1"/>
  <c r="O34" i="4"/>
  <c r="O17" i="4"/>
  <c r="M28" i="4"/>
  <c r="O28" i="4"/>
  <c r="M35" i="4"/>
  <c r="O35" i="4"/>
  <c r="O38" i="4"/>
  <c r="P38" i="4" s="1"/>
  <c r="O18" i="4"/>
  <c r="P18" i="4" s="1"/>
  <c r="O29" i="4"/>
  <c r="M34" i="4"/>
  <c r="M39" i="4"/>
  <c r="O39" i="4"/>
  <c r="M40" i="4"/>
  <c r="M47" i="4"/>
  <c r="O47" i="4"/>
  <c r="P47" i="4" s="1"/>
  <c r="M48" i="4"/>
  <c r="M53" i="4"/>
  <c r="K57" i="4"/>
  <c r="O19" i="5"/>
  <c r="M21" i="5"/>
  <c r="O21" i="5"/>
  <c r="O22" i="5"/>
  <c r="P22" i="5" s="1"/>
  <c r="M30" i="5"/>
  <c r="P30" i="5" s="1"/>
  <c r="O35" i="5"/>
  <c r="M37" i="5"/>
  <c r="O37" i="5"/>
  <c r="O38" i="5"/>
  <c r="P38" i="5" s="1"/>
  <c r="M46" i="5"/>
  <c r="O51" i="5"/>
  <c r="M53" i="5"/>
  <c r="O53" i="5"/>
  <c r="P53" i="5" s="1"/>
  <c r="O54" i="5"/>
  <c r="P54" i="5" s="1"/>
  <c r="K21" i="11"/>
  <c r="K37" i="9"/>
  <c r="M46" i="9"/>
  <c r="O38" i="7"/>
  <c r="M38" i="7"/>
  <c r="K33" i="11"/>
  <c r="K44" i="11"/>
  <c r="M29" i="10"/>
  <c r="O29" i="10"/>
  <c r="K49" i="10"/>
  <c r="K28" i="9"/>
  <c r="M38" i="9"/>
  <c r="O38" i="9"/>
  <c r="K16" i="11"/>
  <c r="O40" i="11"/>
  <c r="M47" i="11"/>
  <c r="P47" i="11" s="1"/>
  <c r="K57" i="11"/>
  <c r="M20" i="10"/>
  <c r="K23" i="10"/>
  <c r="M28" i="10"/>
  <c r="K28" i="10"/>
  <c r="M36" i="10"/>
  <c r="O36" i="10"/>
  <c r="M44" i="10"/>
  <c r="M52" i="10"/>
  <c r="O18" i="9"/>
  <c r="K35" i="9"/>
  <c r="K46" i="9"/>
  <c r="K16" i="7"/>
  <c r="O30" i="7"/>
  <c r="M30" i="7"/>
  <c r="K45" i="11"/>
  <c r="K49" i="11"/>
  <c r="M33" i="10"/>
  <c r="M41" i="10"/>
  <c r="M49" i="10"/>
  <c r="K36" i="9"/>
  <c r="K44" i="9"/>
  <c r="K40" i="7"/>
  <c r="K42" i="6"/>
  <c r="K58" i="6"/>
  <c r="K21" i="9"/>
  <c r="M16" i="6"/>
  <c r="K16" i="6"/>
  <c r="K18" i="6"/>
  <c r="O33" i="6"/>
  <c r="O49" i="6"/>
  <c r="K54" i="6"/>
  <c r="O26" i="9"/>
  <c r="M30" i="9"/>
  <c r="O34" i="9"/>
  <c r="P34" i="9" s="1"/>
  <c r="K50" i="6"/>
  <c r="K17" i="7"/>
  <c r="M16" i="8"/>
  <c r="K30" i="6"/>
  <c r="K46" i="6"/>
  <c r="K57" i="6"/>
  <c r="N57" i="10"/>
  <c r="N53" i="10"/>
  <c r="N49" i="10"/>
  <c r="O45" i="10"/>
  <c r="N45" i="10"/>
  <c r="N41" i="10"/>
  <c r="N37" i="10"/>
  <c r="N33" i="10"/>
  <c r="N29" i="10"/>
  <c r="L29" i="10"/>
  <c r="N25" i="10"/>
  <c r="M25" i="10"/>
  <c r="N43" i="9"/>
  <c r="L43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N17" i="8"/>
  <c r="L17" i="8"/>
  <c r="N43" i="7"/>
  <c r="L43" i="7"/>
  <c r="O43" i="7"/>
  <c r="L39" i="7"/>
  <c r="O39" i="7"/>
  <c r="N39" i="7"/>
  <c r="L35" i="7"/>
  <c r="O35" i="7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M57" i="6"/>
  <c r="L57" i="6"/>
  <c r="N57" i="6"/>
  <c r="L53" i="6"/>
  <c r="N53" i="6"/>
  <c r="M53" i="6"/>
  <c r="N49" i="6"/>
  <c r="M49" i="6"/>
  <c r="L49" i="6"/>
  <c r="N45" i="6"/>
  <c r="M45" i="6"/>
  <c r="L45" i="6"/>
  <c r="M41" i="6"/>
  <c r="L41" i="6"/>
  <c r="N41" i="6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17" i="8"/>
  <c r="M19" i="7"/>
  <c r="M23" i="7"/>
  <c r="M31" i="7"/>
  <c r="M43" i="7"/>
  <c r="M35" i="7"/>
  <c r="M39" i="7"/>
  <c r="O32" i="7"/>
  <c r="L14" i="8"/>
  <c r="H14" i="8"/>
  <c r="M14" i="8" s="1"/>
  <c r="K22" i="6"/>
  <c r="K26" i="6"/>
  <c r="K14" i="4"/>
  <c r="K14" i="9"/>
  <c r="O26" i="11"/>
  <c r="O22" i="11"/>
  <c r="O18" i="11"/>
  <c r="O25" i="10"/>
  <c r="O26" i="7"/>
  <c r="O22" i="7"/>
  <c r="O18" i="7"/>
  <c r="O25" i="6"/>
  <c r="O21" i="6"/>
  <c r="O17" i="6"/>
  <c r="O14" i="9"/>
  <c r="O14" i="5"/>
  <c r="P14" i="5" s="1"/>
  <c r="O57" i="11"/>
  <c r="L57" i="11"/>
  <c r="N53" i="11"/>
  <c r="M53" i="11"/>
  <c r="M49" i="11"/>
  <c r="L49" i="11"/>
  <c r="O45" i="11"/>
  <c r="L45" i="11"/>
  <c r="M41" i="11"/>
  <c r="N41" i="11"/>
  <c r="O37" i="11"/>
  <c r="L37" i="11"/>
  <c r="O33" i="11"/>
  <c r="N33" i="11"/>
  <c r="N29" i="11"/>
  <c r="M29" i="11"/>
  <c r="M21" i="11"/>
  <c r="N21" i="11"/>
  <c r="M17" i="11"/>
  <c r="L17" i="11"/>
  <c r="K20" i="9"/>
  <c r="K15" i="8"/>
  <c r="K21" i="6"/>
  <c r="K18" i="7"/>
  <c r="O24" i="10"/>
  <c r="O16" i="10"/>
  <c r="O27" i="9"/>
  <c r="O23" i="9"/>
  <c r="O19" i="9"/>
  <c r="O15" i="9"/>
  <c r="O28" i="6"/>
  <c r="O24" i="6"/>
  <c r="O20" i="6"/>
  <c r="K25" i="6"/>
  <c r="N56" i="11"/>
  <c r="L56" i="11"/>
  <c r="N52" i="11"/>
  <c r="L52" i="11"/>
  <c r="N48" i="11"/>
  <c r="L48" i="11"/>
  <c r="L44" i="11"/>
  <c r="O44" i="11"/>
  <c r="N44" i="11"/>
  <c r="L40" i="11"/>
  <c r="N40" i="11"/>
  <c r="L36" i="11"/>
  <c r="N36" i="11"/>
  <c r="N32" i="11"/>
  <c r="L32" i="11"/>
  <c r="N28" i="11"/>
  <c r="L28" i="11"/>
  <c r="N24" i="11"/>
  <c r="L24" i="11"/>
  <c r="N20" i="11"/>
  <c r="L20" i="11"/>
  <c r="N16" i="11"/>
  <c r="L16" i="11"/>
  <c r="O25" i="11"/>
  <c r="K25" i="11"/>
  <c r="K15" i="9"/>
  <c r="K18" i="8"/>
  <c r="K19" i="9"/>
  <c r="K23" i="9"/>
  <c r="K27" i="9"/>
  <c r="L14" i="7"/>
  <c r="N14" i="7"/>
  <c r="P57" i="4"/>
  <c r="P17" i="4"/>
  <c r="L14" i="10"/>
  <c r="O14" i="10"/>
  <c r="O14" i="6"/>
  <c r="N14" i="6"/>
  <c r="L14" i="6"/>
  <c r="N57" i="11"/>
  <c r="M57" i="11"/>
  <c r="L53" i="11"/>
  <c r="O53" i="11"/>
  <c r="O49" i="11"/>
  <c r="N49" i="11"/>
  <c r="N45" i="11"/>
  <c r="M45" i="11"/>
  <c r="L41" i="11"/>
  <c r="O41" i="11"/>
  <c r="N37" i="11"/>
  <c r="M37" i="11"/>
  <c r="M33" i="11"/>
  <c r="L33" i="11"/>
  <c r="L29" i="11"/>
  <c r="N25" i="11"/>
  <c r="M25" i="11"/>
  <c r="L21" i="11"/>
  <c r="O21" i="11"/>
  <c r="N17" i="11"/>
  <c r="O55" i="10"/>
  <c r="N55" i="10"/>
  <c r="L51" i="10"/>
  <c r="O51" i="10"/>
  <c r="O47" i="10"/>
  <c r="N47" i="10"/>
  <c r="L43" i="10"/>
  <c r="O43" i="10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N14" i="10"/>
  <c r="N45" i="9"/>
  <c r="O45" i="9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15" i="8"/>
  <c r="L15" i="8"/>
  <c r="O15" i="8"/>
  <c r="O41" i="7"/>
  <c r="N41" i="7"/>
  <c r="L41" i="7"/>
  <c r="O37" i="7"/>
  <c r="N37" i="7"/>
  <c r="L37" i="7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O55" i="6"/>
  <c r="N55" i="6"/>
  <c r="L55" i="6"/>
  <c r="L51" i="6"/>
  <c r="O51" i="6"/>
  <c r="N51" i="6"/>
  <c r="O47" i="6"/>
  <c r="N47" i="6"/>
  <c r="L47" i="6"/>
  <c r="L43" i="6"/>
  <c r="O43" i="6"/>
  <c r="N43" i="6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K14" i="11"/>
  <c r="M14" i="10"/>
  <c r="M15" i="10"/>
  <c r="M19" i="10"/>
  <c r="M23" i="10"/>
  <c r="M27" i="10"/>
  <c r="M31" i="10"/>
  <c r="M35" i="10"/>
  <c r="M39" i="10"/>
  <c r="M43" i="10"/>
  <c r="M47" i="10"/>
  <c r="M51" i="10"/>
  <c r="M55" i="10"/>
  <c r="M29" i="9"/>
  <c r="M45" i="9"/>
  <c r="M41" i="9"/>
  <c r="M37" i="9"/>
  <c r="M21" i="9"/>
  <c r="M17" i="7"/>
  <c r="O14" i="11"/>
  <c r="K16" i="4"/>
  <c r="M25" i="4"/>
  <c r="M30" i="4"/>
  <c r="K32" i="4"/>
  <c r="M49" i="4"/>
  <c r="M54" i="4"/>
  <c r="K56" i="4"/>
  <c r="M24" i="5"/>
  <c r="P24" i="5" s="1"/>
  <c r="K24" i="5"/>
  <c r="M40" i="5"/>
  <c r="P40" i="5" s="1"/>
  <c r="K40" i="5"/>
  <c r="M21" i="4"/>
  <c r="M26" i="4"/>
  <c r="P26" i="4" s="1"/>
  <c r="M37" i="4"/>
  <c r="P37" i="4" s="1"/>
  <c r="M41" i="4"/>
  <c r="M45" i="4"/>
  <c r="M50" i="4"/>
  <c r="M58" i="4"/>
  <c r="M28" i="5"/>
  <c r="P28" i="5" s="1"/>
  <c r="K28" i="5"/>
  <c r="M44" i="5"/>
  <c r="P44" i="5" s="1"/>
  <c r="K44" i="5"/>
  <c r="M16" i="5"/>
  <c r="P16" i="5" s="1"/>
  <c r="K16" i="5"/>
  <c r="M32" i="5"/>
  <c r="P32" i="5" s="1"/>
  <c r="K32" i="5"/>
  <c r="M48" i="5"/>
  <c r="P48" i="5" s="1"/>
  <c r="K48" i="5"/>
  <c r="K20" i="4"/>
  <c r="K36" i="4"/>
  <c r="M20" i="5"/>
  <c r="P20" i="5" s="1"/>
  <c r="K20" i="5"/>
  <c r="M36" i="5"/>
  <c r="P36" i="5" s="1"/>
  <c r="K36" i="5"/>
  <c r="M52" i="5"/>
  <c r="P52" i="5" s="1"/>
  <c r="K52" i="5"/>
  <c r="K17" i="5"/>
  <c r="K21" i="5"/>
  <c r="K25" i="5"/>
  <c r="K29" i="5"/>
  <c r="K33" i="5"/>
  <c r="K37" i="5"/>
  <c r="K41" i="5"/>
  <c r="K45" i="5"/>
  <c r="K49" i="5"/>
  <c r="K53" i="5"/>
  <c r="K22" i="11"/>
  <c r="M22" i="11"/>
  <c r="K38" i="11"/>
  <c r="M38" i="11"/>
  <c r="K54" i="11"/>
  <c r="M54" i="11"/>
  <c r="P54" i="11" s="1"/>
  <c r="K18" i="11"/>
  <c r="M18" i="11"/>
  <c r="K34" i="11"/>
  <c r="M34" i="11"/>
  <c r="M43" i="11"/>
  <c r="P43" i="11" s="1"/>
  <c r="K50" i="11"/>
  <c r="M50" i="11"/>
  <c r="K30" i="11"/>
  <c r="M30" i="11"/>
  <c r="P30" i="11" s="1"/>
  <c r="M39" i="11"/>
  <c r="P39" i="11" s="1"/>
  <c r="K46" i="11"/>
  <c r="M46" i="11"/>
  <c r="M55" i="11"/>
  <c r="K26" i="11"/>
  <c r="M26" i="11"/>
  <c r="K42" i="11"/>
  <c r="M42" i="11"/>
  <c r="P42" i="11" s="1"/>
  <c r="K58" i="11"/>
  <c r="M58" i="11"/>
  <c r="M16" i="10"/>
  <c r="K16" i="10"/>
  <c r="M24" i="10"/>
  <c r="K24" i="10"/>
  <c r="M32" i="10"/>
  <c r="K32" i="10"/>
  <c r="M40" i="10"/>
  <c r="K40" i="10"/>
  <c r="M48" i="10"/>
  <c r="P48" i="10" s="1"/>
  <c r="K48" i="10"/>
  <c r="M56" i="10"/>
  <c r="K56" i="10"/>
  <c r="K21" i="7"/>
  <c r="M21" i="7"/>
  <c r="K29" i="7"/>
  <c r="M29" i="7"/>
  <c r="K37" i="7"/>
  <c r="M37" i="7"/>
  <c r="M17" i="6"/>
  <c r="K17" i="6"/>
  <c r="M25" i="9"/>
  <c r="K25" i="9"/>
  <c r="M33" i="9"/>
  <c r="K33" i="9"/>
  <c r="M42" i="9"/>
  <c r="P42" i="9" s="1"/>
  <c r="K42" i="9"/>
  <c r="K19" i="10"/>
  <c r="K27" i="10"/>
  <c r="K35" i="10"/>
  <c r="K43" i="10"/>
  <c r="K51" i="10"/>
  <c r="M17" i="9"/>
  <c r="K17" i="9"/>
  <c r="M22" i="9"/>
  <c r="P22" i="9" s="1"/>
  <c r="K22" i="9"/>
  <c r="K45" i="9"/>
  <c r="M25" i="7"/>
  <c r="K25" i="7"/>
  <c r="K34" i="7"/>
  <c r="M34" i="7"/>
  <c r="M15" i="9"/>
  <c r="M31" i="9"/>
  <c r="K41" i="7"/>
  <c r="M41" i="7"/>
  <c r="K23" i="7"/>
  <c r="K35" i="7"/>
  <c r="K43" i="7"/>
  <c r="M20" i="6"/>
  <c r="K20" i="6"/>
  <c r="M28" i="6"/>
  <c r="K28" i="6"/>
  <c r="M36" i="6"/>
  <c r="K36" i="6"/>
  <c r="M44" i="6"/>
  <c r="P44" i="6" s="1"/>
  <c r="K44" i="6"/>
  <c r="M52" i="6"/>
  <c r="K52" i="6"/>
  <c r="M24" i="6"/>
  <c r="K24" i="6"/>
  <c r="M32" i="6"/>
  <c r="P32" i="6" s="1"/>
  <c r="K32" i="6"/>
  <c r="M40" i="6"/>
  <c r="P40" i="6" s="1"/>
  <c r="K40" i="6"/>
  <c r="M48" i="6"/>
  <c r="K48" i="6"/>
  <c r="M56" i="6"/>
  <c r="K56" i="6"/>
  <c r="M14" i="4"/>
  <c r="P14" i="4" s="1"/>
  <c r="P43" i="4"/>
  <c r="N55" i="5"/>
  <c r="G17" i="2" s="1"/>
  <c r="P29" i="4"/>
  <c r="P34" i="4"/>
  <c r="N14" i="9"/>
  <c r="L14" i="9"/>
  <c r="O54" i="10"/>
  <c r="N54" i="10"/>
  <c r="O50" i="10"/>
  <c r="N50" i="10"/>
  <c r="O46" i="10"/>
  <c r="N46" i="10"/>
  <c r="O42" i="10"/>
  <c r="N42" i="10"/>
  <c r="O38" i="10"/>
  <c r="N38" i="10"/>
  <c r="O34" i="10"/>
  <c r="N34" i="10"/>
  <c r="O30" i="10"/>
  <c r="N30" i="10"/>
  <c r="O26" i="10"/>
  <c r="N26" i="10"/>
  <c r="O22" i="10"/>
  <c r="N22" i="10"/>
  <c r="O18" i="10"/>
  <c r="N18" i="10"/>
  <c r="M14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O18" i="8"/>
  <c r="N18" i="8"/>
  <c r="M18" i="8"/>
  <c r="L18" i="8"/>
  <c r="N40" i="7"/>
  <c r="O40" i="7"/>
  <c r="L40" i="7"/>
  <c r="L36" i="7"/>
  <c r="N36" i="7"/>
  <c r="O36" i="7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O58" i="6"/>
  <c r="N58" i="6"/>
  <c r="M58" i="6"/>
  <c r="L58" i="6"/>
  <c r="O54" i="6"/>
  <c r="N54" i="6"/>
  <c r="M54" i="6"/>
  <c r="L54" i="6"/>
  <c r="O50" i="6"/>
  <c r="N50" i="6"/>
  <c r="M50" i="6"/>
  <c r="L50" i="6"/>
  <c r="L46" i="6"/>
  <c r="O46" i="6"/>
  <c r="N46" i="6"/>
  <c r="M46" i="6"/>
  <c r="L42" i="6"/>
  <c r="O42" i="6"/>
  <c r="N42" i="6"/>
  <c r="M42" i="6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28" i="9"/>
  <c r="M24" i="7"/>
  <c r="M20" i="9"/>
  <c r="M24" i="9"/>
  <c r="M44" i="9"/>
  <c r="M18" i="10"/>
  <c r="M22" i="10"/>
  <c r="M26" i="10"/>
  <c r="M30" i="10"/>
  <c r="M34" i="10"/>
  <c r="M38" i="10"/>
  <c r="M42" i="10"/>
  <c r="M46" i="10"/>
  <c r="M32" i="9"/>
  <c r="M36" i="9"/>
  <c r="M40" i="9"/>
  <c r="M16" i="7"/>
  <c r="M20" i="7"/>
  <c r="M32" i="7"/>
  <c r="M36" i="7"/>
  <c r="M28" i="7"/>
  <c r="K14" i="6"/>
  <c r="M14" i="6"/>
  <c r="M40" i="7"/>
  <c r="P46" i="4"/>
  <c r="L55" i="5"/>
  <c r="I17" i="2" s="1"/>
  <c r="P19" i="4"/>
  <c r="P20" i="4"/>
  <c r="P23" i="4"/>
  <c r="P27" i="4"/>
  <c r="P28" i="4"/>
  <c r="P32" i="4"/>
  <c r="P39" i="4"/>
  <c r="P17" i="5"/>
  <c r="P21" i="5"/>
  <c r="P26" i="5"/>
  <c r="P29" i="5"/>
  <c r="P37" i="5"/>
  <c r="P51" i="4"/>
  <c r="P56" i="4"/>
  <c r="P26" i="9"/>
  <c r="P18" i="9"/>
  <c r="M14" i="11"/>
  <c r="O14" i="7"/>
  <c r="N14" i="11"/>
  <c r="M15" i="5"/>
  <c r="M19" i="5"/>
  <c r="M23" i="5"/>
  <c r="M27" i="5"/>
  <c r="P27" i="5" s="1"/>
  <c r="M31" i="5"/>
  <c r="P31" i="5" s="1"/>
  <c r="M35" i="5"/>
  <c r="M39" i="5"/>
  <c r="M43" i="5"/>
  <c r="P43" i="5" s="1"/>
  <c r="M47" i="5"/>
  <c r="P47" i="5" s="1"/>
  <c r="M51" i="5"/>
  <c r="P51" i="5" s="1"/>
  <c r="M16" i="11"/>
  <c r="M20" i="11"/>
  <c r="M24" i="11"/>
  <c r="M28" i="11"/>
  <c r="M32" i="11"/>
  <c r="M36" i="11"/>
  <c r="M40" i="11"/>
  <c r="M44" i="11"/>
  <c r="M48" i="11"/>
  <c r="M52" i="11"/>
  <c r="M56" i="11"/>
  <c r="K14" i="10"/>
  <c r="K18" i="10"/>
  <c r="K22" i="10"/>
  <c r="K26" i="10"/>
  <c r="K30" i="10"/>
  <c r="K34" i="10"/>
  <c r="K38" i="10"/>
  <c r="K42" i="10"/>
  <c r="K46" i="10"/>
  <c r="M16" i="9"/>
  <c r="K16" i="9"/>
  <c r="K32" i="9"/>
  <c r="M27" i="9"/>
  <c r="M43" i="9"/>
  <c r="M23" i="9"/>
  <c r="P23" i="9" s="1"/>
  <c r="K24" i="9"/>
  <c r="M39" i="9"/>
  <c r="K40" i="9"/>
  <c r="K42" i="7"/>
  <c r="M42" i="7"/>
  <c r="P42" i="7" s="1"/>
  <c r="K22" i="7"/>
  <c r="M22" i="7"/>
  <c r="K19" i="7"/>
  <c r="K39" i="7"/>
  <c r="M15" i="8"/>
  <c r="K14" i="7"/>
  <c r="M14" i="7"/>
  <c r="M15" i="7"/>
  <c r="K15" i="7"/>
  <c r="K26" i="7"/>
  <c r="M26" i="7"/>
  <c r="P26" i="7" s="1"/>
  <c r="M27" i="7"/>
  <c r="K27" i="7"/>
  <c r="M15" i="6"/>
  <c r="K15" i="6"/>
  <c r="M31" i="6"/>
  <c r="K31" i="6"/>
  <c r="M47" i="6"/>
  <c r="K47" i="6"/>
  <c r="M19" i="6"/>
  <c r="K19" i="6"/>
  <c r="M35" i="6"/>
  <c r="K35" i="6"/>
  <c r="M51" i="6"/>
  <c r="K51" i="6"/>
  <c r="M23" i="6"/>
  <c r="K23" i="6"/>
  <c r="M39" i="6"/>
  <c r="P39" i="6" s="1"/>
  <c r="K39" i="6"/>
  <c r="M55" i="6"/>
  <c r="K55" i="6"/>
  <c r="M27" i="6"/>
  <c r="K27" i="6"/>
  <c r="M43" i="6"/>
  <c r="K43" i="6"/>
  <c r="N61" i="4"/>
  <c r="G16" i="2" s="1"/>
  <c r="K19" i="4"/>
  <c r="K23" i="4"/>
  <c r="K27" i="4"/>
  <c r="K31" i="4"/>
  <c r="K55" i="4"/>
  <c r="K59" i="4"/>
  <c r="K15" i="4"/>
  <c r="K35" i="4"/>
  <c r="K39" i="4"/>
  <c r="K43" i="4"/>
  <c r="K47" i="4"/>
  <c r="K51" i="4"/>
  <c r="L61" i="4"/>
  <c r="I16" i="2" s="1"/>
  <c r="P55" i="11" l="1"/>
  <c r="P44" i="11"/>
  <c r="P57" i="11"/>
  <c r="P38" i="11"/>
  <c r="P34" i="11"/>
  <c r="P56" i="10"/>
  <c r="K54" i="10"/>
  <c r="K50" i="10"/>
  <c r="P32" i="10"/>
  <c r="P27" i="9"/>
  <c r="P23" i="7"/>
  <c r="P36" i="6"/>
  <c r="P35" i="5"/>
  <c r="P15" i="5"/>
  <c r="P30" i="4"/>
  <c r="P36" i="4"/>
  <c r="P49" i="4"/>
  <c r="P35" i="4"/>
  <c r="P53" i="4"/>
  <c r="P50" i="11"/>
  <c r="K27" i="11"/>
  <c r="M27" i="11"/>
  <c r="P27" i="11" s="1"/>
  <c r="P41" i="11"/>
  <c r="P58" i="11"/>
  <c r="P46" i="11"/>
  <c r="P25" i="11"/>
  <c r="P49" i="11"/>
  <c r="M57" i="10"/>
  <c r="M58" i="10" s="1"/>
  <c r="F22" i="2" s="1"/>
  <c r="P36" i="10"/>
  <c r="P40" i="10"/>
  <c r="P46" i="9"/>
  <c r="P45" i="9"/>
  <c r="P15" i="8"/>
  <c r="P22" i="7"/>
  <c r="P35" i="7"/>
  <c r="P43" i="7"/>
  <c r="P38" i="7"/>
  <c r="P15" i="7"/>
  <c r="P34" i="7"/>
  <c r="P30" i="7"/>
  <c r="P27" i="7"/>
  <c r="P56" i="6"/>
  <c r="P27" i="6"/>
  <c r="P31" i="6"/>
  <c r="P52" i="6"/>
  <c r="P43" i="6"/>
  <c r="P47" i="6"/>
  <c r="P15" i="6"/>
  <c r="P14" i="6"/>
  <c r="P55" i="6"/>
  <c r="P23" i="6"/>
  <c r="P48" i="6"/>
  <c r="P51" i="6"/>
  <c r="P19" i="6"/>
  <c r="P35" i="6"/>
  <c r="P19" i="5"/>
  <c r="P39" i="5"/>
  <c r="P23" i="5"/>
  <c r="P31" i="4"/>
  <c r="P50" i="4"/>
  <c r="P54" i="4"/>
  <c r="P21" i="4"/>
  <c r="P41" i="4"/>
  <c r="P33" i="11"/>
  <c r="P14" i="10"/>
  <c r="P15" i="9"/>
  <c r="P16" i="9"/>
  <c r="P38" i="9"/>
  <c r="P25" i="4"/>
  <c r="P43" i="10"/>
  <c r="P45" i="4"/>
  <c r="P58" i="4"/>
  <c r="K31" i="7"/>
  <c r="O31" i="7"/>
  <c r="P31" i="7" s="1"/>
  <c r="O21" i="10"/>
  <c r="M21" i="10"/>
  <c r="M31" i="11"/>
  <c r="O31" i="11"/>
  <c r="O23" i="11"/>
  <c r="P23" i="11" s="1"/>
  <c r="P51" i="10"/>
  <c r="P21" i="6"/>
  <c r="P25" i="6"/>
  <c r="P39" i="7"/>
  <c r="K34" i="6"/>
  <c r="O34" i="6"/>
  <c r="K38" i="6"/>
  <c r="O38" i="6"/>
  <c r="P24" i="6"/>
  <c r="K56" i="11"/>
  <c r="O56" i="11"/>
  <c r="P56" i="11" s="1"/>
  <c r="O24" i="4"/>
  <c r="P24" i="4" s="1"/>
  <c r="K24" i="4"/>
  <c r="K24" i="11"/>
  <c r="O24" i="11"/>
  <c r="P24" i="11" s="1"/>
  <c r="O20" i="10"/>
  <c r="P20" i="10" s="1"/>
  <c r="K20" i="10"/>
  <c r="K48" i="11"/>
  <c r="O48" i="11"/>
  <c r="P48" i="11" s="1"/>
  <c r="O14" i="8"/>
  <c r="P14" i="8" s="1"/>
  <c r="M17" i="10"/>
  <c r="M19" i="11"/>
  <c r="P19" i="7"/>
  <c r="P47" i="10"/>
  <c r="K32" i="11"/>
  <c r="O32" i="11"/>
  <c r="P32" i="11" s="1"/>
  <c r="K52" i="11"/>
  <c r="O52" i="11"/>
  <c r="P52" i="11" s="1"/>
  <c r="K29" i="11"/>
  <c r="O29" i="11"/>
  <c r="P29" i="11" s="1"/>
  <c r="K17" i="8"/>
  <c r="O17" i="8"/>
  <c r="P17" i="8" s="1"/>
  <c r="P26" i="11"/>
  <c r="P28" i="6"/>
  <c r="P18" i="11"/>
  <c r="P36" i="9"/>
  <c r="P44" i="9"/>
  <c r="O16" i="6"/>
  <c r="P16" i="6" s="1"/>
  <c r="N59" i="6"/>
  <c r="G18" i="2" s="1"/>
  <c r="K17" i="11"/>
  <c r="O17" i="11"/>
  <c r="P17" i="11" s="1"/>
  <c r="K29" i="9"/>
  <c r="O29" i="9"/>
  <c r="P29" i="9" s="1"/>
  <c r="K28" i="11"/>
  <c r="O28" i="11"/>
  <c r="P28" i="11" s="1"/>
  <c r="O28" i="10"/>
  <c r="P28" i="10" s="1"/>
  <c r="M35" i="11"/>
  <c r="O35" i="11"/>
  <c r="O37" i="10"/>
  <c r="P37" i="10" s="1"/>
  <c r="O53" i="10"/>
  <c r="P53" i="10" s="1"/>
  <c r="O51" i="11"/>
  <c r="M51" i="11"/>
  <c r="K36" i="11"/>
  <c r="O36" i="11"/>
  <c r="P36" i="11" s="1"/>
  <c r="O49" i="10"/>
  <c r="P49" i="10" s="1"/>
  <c r="K44" i="4"/>
  <c r="K45" i="10"/>
  <c r="O15" i="11"/>
  <c r="K15" i="11"/>
  <c r="M15" i="11"/>
  <c r="L59" i="6"/>
  <c r="I18" i="2" s="1"/>
  <c r="P20" i="9"/>
  <c r="N59" i="11"/>
  <c r="G23" i="2" s="1"/>
  <c r="P17" i="9"/>
  <c r="P16" i="10"/>
  <c r="P25" i="9"/>
  <c r="P25" i="10"/>
  <c r="P29" i="10"/>
  <c r="K45" i="6"/>
  <c r="O45" i="6"/>
  <c r="P45" i="6" s="1"/>
  <c r="K20" i="11"/>
  <c r="O20" i="11"/>
  <c r="P20" i="11" s="1"/>
  <c r="K29" i="10"/>
  <c r="O57" i="10"/>
  <c r="P33" i="7"/>
  <c r="P37" i="7"/>
  <c r="P31" i="10"/>
  <c r="P15" i="10"/>
  <c r="K37" i="6"/>
  <c r="O37" i="6"/>
  <c r="P37" i="6" s="1"/>
  <c r="P26" i="6"/>
  <c r="P32" i="7"/>
  <c r="P58" i="6"/>
  <c r="O16" i="8"/>
  <c r="P16" i="8" s="1"/>
  <c r="K16" i="8"/>
  <c r="K31" i="9"/>
  <c r="O31" i="9"/>
  <c r="P31" i="9" s="1"/>
  <c r="K33" i="10"/>
  <c r="O33" i="10"/>
  <c r="P33" i="10" s="1"/>
  <c r="K43" i="9"/>
  <c r="O43" i="9"/>
  <c r="P43" i="9" s="1"/>
  <c r="K36" i="10"/>
  <c r="P24" i="9"/>
  <c r="P32" i="9"/>
  <c r="P34" i="6"/>
  <c r="P42" i="6"/>
  <c r="P46" i="6"/>
  <c r="P30" i="6"/>
  <c r="O35" i="9"/>
  <c r="P35" i="9" s="1"/>
  <c r="P19" i="9"/>
  <c r="P19" i="10"/>
  <c r="P35" i="10"/>
  <c r="K39" i="9"/>
  <c r="O39" i="9"/>
  <c r="P39" i="9" s="1"/>
  <c r="K41" i="6"/>
  <c r="O41" i="6"/>
  <c r="P41" i="6" s="1"/>
  <c r="K29" i="6"/>
  <c r="O29" i="6"/>
  <c r="P29" i="6" s="1"/>
  <c r="K53" i="6"/>
  <c r="O53" i="6"/>
  <c r="P53" i="6" s="1"/>
  <c r="K41" i="10"/>
  <c r="O41" i="10"/>
  <c r="P41" i="10" s="1"/>
  <c r="K34" i="5"/>
  <c r="K31" i="5"/>
  <c r="K45" i="4"/>
  <c r="K28" i="4"/>
  <c r="O57" i="6"/>
  <c r="P57" i="6" s="1"/>
  <c r="K26" i="4"/>
  <c r="K49" i="4"/>
  <c r="K50" i="4"/>
  <c r="K39" i="11"/>
  <c r="P37" i="11"/>
  <c r="K58" i="4"/>
  <c r="K26" i="5"/>
  <c r="K23" i="5"/>
  <c r="P24" i="7"/>
  <c r="P18" i="6"/>
  <c r="P50" i="6"/>
  <c r="N44" i="7"/>
  <c r="G19" i="2" s="1"/>
  <c r="L44" i="7"/>
  <c r="I19" i="2" s="1"/>
  <c r="N19" i="8"/>
  <c r="G20" i="2" s="1"/>
  <c r="P28" i="9"/>
  <c r="L47" i="9"/>
  <c r="I21" i="2" s="1"/>
  <c r="P17" i="7"/>
  <c r="P21" i="7"/>
  <c r="P55" i="10"/>
  <c r="P39" i="10"/>
  <c r="P23" i="10"/>
  <c r="L58" i="10"/>
  <c r="I22" i="2" s="1"/>
  <c r="P14" i="9"/>
  <c r="P21" i="11"/>
  <c r="P45" i="11"/>
  <c r="P20" i="6"/>
  <c r="P53" i="11"/>
  <c r="P49" i="6"/>
  <c r="K18" i="9"/>
  <c r="K31" i="11"/>
  <c r="K38" i="7"/>
  <c r="P41" i="7"/>
  <c r="P45" i="10"/>
  <c r="K46" i="5"/>
  <c r="K43" i="5"/>
  <c r="P33" i="6"/>
  <c r="P50" i="10"/>
  <c r="P17" i="6"/>
  <c r="O16" i="11"/>
  <c r="P16" i="11" s="1"/>
  <c r="K49" i="6"/>
  <c r="K33" i="6"/>
  <c r="K38" i="9"/>
  <c r="K52" i="10"/>
  <c r="O52" i="10"/>
  <c r="P52" i="10" s="1"/>
  <c r="K40" i="11"/>
  <c r="K35" i="11"/>
  <c r="K43" i="11"/>
  <c r="K22" i="5"/>
  <c r="K19" i="5"/>
  <c r="K18" i="4"/>
  <c r="K17" i="4"/>
  <c r="K34" i="4"/>
  <c r="K42" i="5"/>
  <c r="K39" i="5"/>
  <c r="O60" i="4"/>
  <c r="P60" i="4" s="1"/>
  <c r="K60" i="4"/>
  <c r="K42" i="4"/>
  <c r="K33" i="4"/>
  <c r="K22" i="4"/>
  <c r="K46" i="4"/>
  <c r="K53" i="4"/>
  <c r="P40" i="11"/>
  <c r="K30" i="7"/>
  <c r="K55" i="11"/>
  <c r="K47" i="11"/>
  <c r="K38" i="5"/>
  <c r="K35" i="5"/>
  <c r="K29" i="4"/>
  <c r="K38" i="4"/>
  <c r="K50" i="5"/>
  <c r="K47" i="5"/>
  <c r="K18" i="5"/>
  <c r="K15" i="5"/>
  <c r="K54" i="4"/>
  <c r="K37" i="4"/>
  <c r="K30" i="5"/>
  <c r="K27" i="5"/>
  <c r="N47" i="9"/>
  <c r="G21" i="2" s="1"/>
  <c r="P36" i="7"/>
  <c r="P24" i="10"/>
  <c r="P22" i="11"/>
  <c r="K34" i="9"/>
  <c r="K26" i="9"/>
  <c r="K44" i="10"/>
  <c r="O44" i="10"/>
  <c r="K54" i="5"/>
  <c r="K51" i="5"/>
  <c r="K52" i="4"/>
  <c r="O52" i="4"/>
  <c r="P52" i="4" s="1"/>
  <c r="K41" i="4"/>
  <c r="K30" i="4"/>
  <c r="K21" i="4"/>
  <c r="K25" i="4"/>
  <c r="O30" i="9"/>
  <c r="K30" i="9"/>
  <c r="O48" i="4"/>
  <c r="P48" i="4" s="1"/>
  <c r="K48" i="4"/>
  <c r="O40" i="4"/>
  <c r="K40" i="4"/>
  <c r="P33" i="9"/>
  <c r="P21" i="9"/>
  <c r="K14" i="5"/>
  <c r="N58" i="10"/>
  <c r="G22" i="2" s="1"/>
  <c r="P29" i="7"/>
  <c r="P37" i="9"/>
  <c r="P27" i="10"/>
  <c r="L19" i="8"/>
  <c r="I20" i="2" s="1"/>
  <c r="P46" i="10"/>
  <c r="P54" i="10"/>
  <c r="P25" i="7"/>
  <c r="P41" i="9"/>
  <c r="P16" i="7"/>
  <c r="P30" i="10"/>
  <c r="P38" i="10"/>
  <c r="P22" i="10"/>
  <c r="P40" i="9"/>
  <c r="P34" i="10"/>
  <c r="P18" i="10"/>
  <c r="L59" i="11"/>
  <c r="I23" i="2" s="1"/>
  <c r="P40" i="7"/>
  <c r="P20" i="7"/>
  <c r="P42" i="10"/>
  <c r="P26" i="10"/>
  <c r="P18" i="8"/>
  <c r="P38" i="6"/>
  <c r="P54" i="6"/>
  <c r="P22" i="6"/>
  <c r="P28" i="7"/>
  <c r="P14" i="11"/>
  <c r="M44" i="7"/>
  <c r="F19" i="2" s="1"/>
  <c r="P14" i="7"/>
  <c r="M47" i="9"/>
  <c r="F21" i="2" s="1"/>
  <c r="M59" i="6"/>
  <c r="F18" i="2" s="1"/>
  <c r="M55" i="5"/>
  <c r="F17" i="2" s="1"/>
  <c r="M19" i="8"/>
  <c r="F20" i="2" s="1"/>
  <c r="M61" i="4"/>
  <c r="F16" i="2" s="1"/>
  <c r="P57" i="10" l="1"/>
  <c r="P21" i="10"/>
  <c r="K21" i="10"/>
  <c r="K23" i="11"/>
  <c r="P31" i="11"/>
  <c r="K51" i="11"/>
  <c r="K14" i="8"/>
  <c r="O17" i="10"/>
  <c r="P17" i="10" s="1"/>
  <c r="K17" i="10"/>
  <c r="O19" i="11"/>
  <c r="P19" i="11" s="1"/>
  <c r="K19" i="11"/>
  <c r="M59" i="11"/>
  <c r="F23" i="2" s="1"/>
  <c r="K53" i="10"/>
  <c r="P35" i="11"/>
  <c r="P51" i="11"/>
  <c r="K37" i="10"/>
  <c r="P15" i="11"/>
  <c r="O44" i="7"/>
  <c r="H19" i="2" s="1"/>
  <c r="P40" i="4"/>
  <c r="P61" i="4" s="1"/>
  <c r="E16" i="2" s="1"/>
  <c r="O61" i="4"/>
  <c r="H16" i="2" s="1"/>
  <c r="P44" i="10"/>
  <c r="P30" i="9"/>
  <c r="O19" i="8"/>
  <c r="H20" i="2" s="1"/>
  <c r="P19" i="8"/>
  <c r="N9" i="8" s="1"/>
  <c r="O59" i="6"/>
  <c r="H18" i="2" s="1"/>
  <c r="O55" i="5"/>
  <c r="H17" i="2" s="1"/>
  <c r="P55" i="5"/>
  <c r="E17" i="2" s="1"/>
  <c r="P44" i="7"/>
  <c r="E19" i="2" s="1"/>
  <c r="P59" i="6"/>
  <c r="N9" i="6" s="1"/>
  <c r="O58" i="10" l="1"/>
  <c r="H22" i="2" s="1"/>
  <c r="P58" i="10"/>
  <c r="E22" i="2" s="1"/>
  <c r="N9" i="4"/>
  <c r="O47" i="9"/>
  <c r="H21" i="2" s="1"/>
  <c r="O59" i="11"/>
  <c r="H23" i="2" s="1"/>
  <c r="P47" i="9"/>
  <c r="N9" i="9" s="1"/>
  <c r="E18" i="2"/>
  <c r="N9" i="5"/>
  <c r="P59" i="11"/>
  <c r="E23" i="2" s="1"/>
  <c r="N9" i="7"/>
  <c r="E20" i="2"/>
  <c r="N9" i="10" l="1"/>
  <c r="E21" i="2"/>
  <c r="N9" i="11"/>
  <c r="H14" i="3" l="1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15" i="3" l="1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O14" i="3"/>
  <c r="P14" i="3" s="1"/>
  <c r="M18" i="3"/>
  <c r="M22" i="3"/>
  <c r="M26" i="3"/>
  <c r="L28" i="3"/>
  <c r="M15" i="3"/>
  <c r="M19" i="3"/>
  <c r="M23" i="3"/>
  <c r="M27" i="3"/>
  <c r="N28" i="3"/>
  <c r="P16" i="3" l="1"/>
  <c r="P26" i="3"/>
  <c r="P18" i="3"/>
  <c r="P21" i="3"/>
  <c r="P22" i="3"/>
  <c r="P25" i="3"/>
  <c r="P20" i="3"/>
  <c r="P17" i="3"/>
  <c r="K20" i="3"/>
  <c r="P24" i="3"/>
  <c r="K17" i="3"/>
  <c r="K25" i="3"/>
  <c r="P15" i="3"/>
  <c r="P23" i="3"/>
  <c r="P27" i="3"/>
  <c r="P19" i="3"/>
  <c r="G15" i="2"/>
  <c r="K21" i="3"/>
  <c r="K16" i="3"/>
  <c r="K24" i="3"/>
  <c r="K27" i="3"/>
  <c r="K23" i="3"/>
  <c r="K19" i="3"/>
  <c r="K15" i="3"/>
  <c r="K26" i="3"/>
  <c r="K22" i="3"/>
  <c r="K18" i="3"/>
  <c r="K14" i="3"/>
  <c r="I15" i="2"/>
  <c r="M28" i="3"/>
  <c r="P28" i="3" l="1"/>
  <c r="O28" i="3"/>
  <c r="F15" i="2"/>
  <c r="H15" i="2" l="1"/>
  <c r="N9" i="3"/>
  <c r="E15" i="2"/>
  <c r="A15" i="2" l="1"/>
  <c r="B15" i="2" s="1"/>
  <c r="A19" i="2"/>
  <c r="A22" i="2"/>
  <c r="A16" i="2"/>
  <c r="A17" i="2"/>
  <c r="A23" i="2"/>
  <c r="A18" i="2"/>
  <c r="A20" i="2"/>
  <c r="A21" i="2"/>
  <c r="I24" i="2"/>
  <c r="H24" i="2"/>
  <c r="G24" i="2"/>
  <c r="F24" i="2"/>
  <c r="E24" i="2"/>
  <c r="E27" i="2" s="1"/>
  <c r="D1" i="3" l="1"/>
  <c r="B20" i="2"/>
  <c r="D1" i="8"/>
  <c r="D1" i="6"/>
  <c r="B18" i="2"/>
  <c r="B22" i="2"/>
  <c r="D1" i="10"/>
  <c r="D1" i="11"/>
  <c r="B23" i="2"/>
  <c r="B19" i="2"/>
  <c r="D1" i="7"/>
  <c r="B16" i="2"/>
  <c r="D1" i="4"/>
  <c r="B21" i="2"/>
  <c r="D1" i="9"/>
  <c r="B17" i="2"/>
  <c r="D1" i="5"/>
  <c r="D11" i="2"/>
  <c r="E25" i="2"/>
  <c r="E26" i="2" s="1"/>
  <c r="E28" i="2" l="1"/>
  <c r="D10" i="2" l="1"/>
  <c r="C19" i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2E0E01C3-FB58-43BE-AB46-9692B915B0F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EEBAB0DC-380D-4AB2-8B71-E53F259BC062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CE894113-D8A2-4DF5-884F-6B6714054B73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F40915A2-04FB-4C17-9D18-DBD94EEFC74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30145459-9F14-4897-880A-8B7CA7CB836F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 izdzēst
</t>
        </r>
        <r>
          <rPr>
            <sz val="9"/>
            <color rgb="FF000000"/>
            <rFont val="Tahoma"/>
            <family val="2"/>
            <charset val="186"/>
          </rPr>
          <t xml:space="preserve">Liekās excel rindas izdzēst
</t>
        </r>
        <r>
          <rPr>
            <sz val="9"/>
            <color rgb="FF000000"/>
            <rFont val="Tahoma"/>
            <family val="2"/>
            <charset val="186"/>
          </rPr>
          <t xml:space="preserve">Uzsākt pirmo ierakstu rindā 14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ACE65B1-FFD8-4DA2-B717-8F1E9C76343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74D905C-5425-414D-A72C-AFAF66E2F5E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ADEED920-9AD0-4180-BF9D-F1CBE25E4AB5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9314ADE6-860E-4D52-9A0A-5EE9BC835BE8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FFA137F-BD3E-4DAF-A883-C8679B084C1C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5682BDF9-6C5E-434B-93C7-4B4E58CC686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<sst xmlns="http://schemas.openxmlformats.org/spreadsheetml/2006/main" count="1155" uniqueCount="365">
  <si>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</si>
  <si>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</si>
  <si>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</si>
  <si>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</si>
  <si>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</si>
  <si>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</si>
  <si>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</si>
  <si>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</si>
  <si>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</si>
  <si>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</si>
  <si>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</si>
  <si>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</si>
  <si>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</si>
  <si>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</si>
  <si>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</si>
  <si>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</si>
  <si>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</si>
  <si>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</si>
  <si>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</si>
  <si>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</si>
  <si>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</si>
  <si>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</si>
  <si>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</si>
  <si>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</si>
  <si>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</si>
  <si>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</si>
  <si>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</si>
  <si>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</si>
  <si>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</si>
  <si>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</si>
  <si>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</si>
  <si>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</si>
  <si>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</si>
  <si>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</si>
  <si>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</si>
  <si>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</si>
  <si>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</si>
  <si>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</si>
  <si>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</si>
  <si>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</si>
  <si>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</si>
  <si>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</si>
  <si>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</si>
  <si>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</si>
  <si>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</si>
  <si>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</si>
  <si>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</si>
  <si>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</si>
  <si>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</si>
  <si>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</si>
  <si>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</si>
  <si>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</si>
  <si>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</si>
  <si>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</si>
  <si>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</si>
  <si>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Dzīvojamā māja</t>
  </si>
  <si>
    <t xml:space="preserve">Energoefektivitātes paaugstināšanas projekts dzīvojamai mājai </t>
  </si>
  <si>
    <t>Mātera iela 31, Jelgava, LV-3001, KAD.NR.09000010447001</t>
  </si>
  <si>
    <t>Būvlaukuma sagatavošanas darbi</t>
  </si>
  <si>
    <t>Būvlaukuma sagatavošana (skatīt DOP-2)</t>
  </si>
  <si>
    <t>03-00000</t>
  </si>
  <si>
    <t>Inventārā žoga montāža-demontāža, vārtu izveidošana</t>
  </si>
  <si>
    <t>m</t>
  </si>
  <si>
    <t>Žoga nomas izmaksas</t>
  </si>
  <si>
    <t>mēn.</t>
  </si>
  <si>
    <t>Sadzīves telpu piegāde un pieslēgums komunikācijām, aizvesšana pēc būvdarbu veikšanas</t>
  </si>
  <si>
    <t>k-ts</t>
  </si>
  <si>
    <t>Strādnieku vagoniņa nomas izmaksas</t>
  </si>
  <si>
    <t>Noliktava konteinera nomas izmaksas</t>
  </si>
  <si>
    <t>Sarga konteinera nomas izmaksas</t>
  </si>
  <si>
    <t>WC apkalpošana un noma</t>
  </si>
  <si>
    <t>Pagaidu nojumes pie ieejām izgatavotas no koka un finiera.</t>
  </si>
  <si>
    <t>k-ti</t>
  </si>
  <si>
    <t>Būvlaukuma apsardze</t>
  </si>
  <si>
    <t>Būvtāfele un tās uzstādīšana</t>
  </si>
  <si>
    <t>Ugunsdzēsēju stends, tā uzstādīšana</t>
  </si>
  <si>
    <t>gab.</t>
  </si>
  <si>
    <t>Pagaidu pieslēgums - elektroapgādei un ūdensapgādei</t>
  </si>
  <si>
    <t>obj.</t>
  </si>
  <si>
    <t>Būvgružu savākšana un izvesšana (10m3 konteineri)</t>
  </si>
  <si>
    <t>reisi</t>
  </si>
  <si>
    <t>1</t>
  </si>
  <si>
    <t>02-00000</t>
  </si>
  <si>
    <t>Jumta seguma attīrīšana</t>
  </si>
  <si>
    <t>m2</t>
  </si>
  <si>
    <t>2</t>
  </si>
  <si>
    <t>13-00000</t>
  </si>
  <si>
    <t>Siltumizloācijas ieklāšana, pārklājot šuves, 3 kārtas atbilstoši AR-18</t>
  </si>
  <si>
    <t>Akmens vates apaksklajs PAROC Ros 30 vai ekvivalents (siltumvadības koeficients λ ≤  0,036 W/(mK)) 150mm</t>
  </si>
  <si>
    <t>Akmens vates apaksklajs PAROC Ros 30 vai ekvivalents (siltumvadības koeficients λ ≤  0,036 W/(mK)) 120mm</t>
  </si>
  <si>
    <t>Akmens vates virslānis PAROC Rob 50 vai ekvivalents (siltumvadības koeficients λ ≤  0,037 W/(mK)) 30mm</t>
  </si>
  <si>
    <t>Dībeļi vates stiprināšanai</t>
  </si>
  <si>
    <t>gab</t>
  </si>
  <si>
    <t>3</t>
  </si>
  <si>
    <t>09-00000</t>
  </si>
  <si>
    <t>Jumta mīkstā seguma ieklāšana atbilstoši AR-18</t>
  </si>
  <si>
    <t>Apakšklājs Jumta kausējamais ruļveida materials  Technoelast K-PS170/5000 EKP (virsklājs, ~4.0mm) vai ekvivalents</t>
  </si>
  <si>
    <t>Virsklājs 2.	Jumta kausējamais ruļveida materials Technoelast K-MS170/4000 EPP (apakšklājs, ~3.2mm) vai ekvivalents</t>
  </si>
  <si>
    <t>Gāze</t>
  </si>
  <si>
    <t>Palīgmateriāli</t>
  </si>
  <si>
    <t>4</t>
  </si>
  <si>
    <t>Aeratoru montāža</t>
  </si>
  <si>
    <t>5</t>
  </si>
  <si>
    <t>Pasīvās ventilācijas deflektoru ierīkošana d=150mm</t>
  </si>
  <si>
    <t>6</t>
  </si>
  <si>
    <t>Skārda elemetu ierīkošana</t>
  </si>
  <si>
    <t>Skarda apmale</t>
  </si>
  <si>
    <t>Palīgmateriāli (stiprinājumi, skruves, hermetiķis)</t>
  </si>
  <si>
    <t>kompl.</t>
  </si>
  <si>
    <t>7</t>
  </si>
  <si>
    <t>Jumta trapu ierīkošana</t>
  </si>
  <si>
    <t>HL jumta noteka DN100 ar lapu ķērāju</t>
  </si>
  <si>
    <t xml:space="preserve"> PLAKANĀ JUMTA REMONTS VIRS IEEJĀM  AR-15</t>
  </si>
  <si>
    <t>Betona jumta laukuma apstrāde ar dziļi impregnējamo hidroizolācijas materiālu Penetron</t>
  </si>
  <si>
    <t>Penetron vai ekvivalets</t>
  </si>
  <si>
    <t>kg</t>
  </si>
  <si>
    <t>Izlīdzinošā cementa javas kartā 30 mm</t>
  </si>
  <si>
    <t>SAKRET MultiMIX 4in1 vai ekvivalents</t>
  </si>
  <si>
    <t>Profilēta jumta skarda ieklāšna un uz antiseptēta latojuma</t>
  </si>
  <si>
    <t>Profilets skārds vai ekvivalets</t>
  </si>
  <si>
    <t>Aniseptets latojums 38*100 ar soli 300 vai ekvivalets</t>
  </si>
  <si>
    <t>m3</t>
  </si>
  <si>
    <t>Palīgmateriāli (skruves , stiprinājmi, blīvējošā mastika)</t>
  </si>
  <si>
    <t>Pieslēgums pie sienas</t>
  </si>
  <si>
    <t>tek.m</t>
  </si>
  <si>
    <t>Skārda elementu ierīkošana</t>
  </si>
  <si>
    <t>Vējamala</t>
  </si>
  <si>
    <t xml:space="preserve">m </t>
  </si>
  <si>
    <t>8</t>
  </si>
  <si>
    <t>Lietus ūdens novadsistēmas uzstādīšana</t>
  </si>
  <si>
    <t>Notekrenes un caurules BORGA vai ekvivalents d=100mm</t>
  </si>
  <si>
    <t>9</t>
  </si>
  <si>
    <t>21-00000</t>
  </si>
  <si>
    <t>Jumtiņu griestu virsmas attīrīšana un gruntēša</t>
  </si>
  <si>
    <t>Zemapmetuma grunts SAKRET PG vai ekvivalents</t>
  </si>
  <si>
    <t>10</t>
  </si>
  <si>
    <t>Griestu apdare ar sietu iestrādātu līmjavas kārtā</t>
  </si>
  <si>
    <t>Siets dzeltens, 160g vai ekvivalents</t>
  </si>
  <si>
    <t>Līmjava SAKRET BAK vai ekvivalents</t>
  </si>
  <si>
    <t xml:space="preserve">Stūra profils ar sieta pagarinājumu </t>
  </si>
  <si>
    <t>11</t>
  </si>
  <si>
    <t>Griestu dekoratīvais apmetums</t>
  </si>
  <si>
    <t>Apmetums SAKRET SBP vai ekvivalents</t>
  </si>
  <si>
    <t>12</t>
  </si>
  <si>
    <t>Griestu dekoratīvais krāsojums atbilstoši krāsu pasei</t>
  </si>
  <si>
    <t>Gunts krāsa SAKRET FMg vai ekvivalents</t>
  </si>
  <si>
    <t>Krāsa tonēta SAKRET Silikona sveķu krāsa SKF vai ekvivalents</t>
  </si>
  <si>
    <t>Jumta remonts un bēniņu siltināšana</t>
  </si>
  <si>
    <t>Fasādes siltināsana un apdare</t>
  </si>
  <si>
    <t>Esošā aprīkojuma demontāža no fasādes un montāža pēc rekonstrukcijas darbu pabeigšanas (numura zīme, karoga turētājs, gaismekļi, sarunu iekārtas, kodatslēgas u.c.)</t>
  </si>
  <si>
    <t>Starp logu koka konstrukcijas demontāža fasādes asī 1-25</t>
  </si>
  <si>
    <t>Skārda palodžu demontāža</t>
  </si>
  <si>
    <t>Fasādes sastatņu montāža-demontāža ar aizsargsietu</t>
  </si>
  <si>
    <t>Satatnes</t>
  </si>
  <si>
    <t>Aizsargsiets</t>
  </si>
  <si>
    <t>Esošās fasādes virsmas attīrīšana un gruntēša</t>
  </si>
  <si>
    <t>Fasādes virsmas izlīdzināšana ar līmjavu, izdrupušo vietu remonts veicot bojāto ķieģeļu nomaiņu, izdrupuma vietu aizpildi ar javu un papildus sieta slāņa iestrādi 25%</t>
  </si>
  <si>
    <t>SAKRET Fasādes Stiklašķiedras siets 1,1X50m 160g/m2 vai ekvivalents</t>
  </si>
  <si>
    <t>Fasādes sienu apdare ar siltumizolācijas materiālu atbilstoši AR-11</t>
  </si>
  <si>
    <t>PAROC Linio 15 vai ekvivalents λ≤0,037W/mK b=200mm</t>
  </si>
  <si>
    <t xml:space="preserve">Dībeļi wkret-met 10x260mm vai ekvivalents </t>
  </si>
  <si>
    <t>gb</t>
  </si>
  <si>
    <t>Cokola profils ar lāseni 200mm</t>
  </si>
  <si>
    <t>Pilastru un lodžiju sienu apdare ar siltumizolācijas materiālu</t>
  </si>
  <si>
    <t>PAROC Linio 15 vai ekvivalents   λ≤0,037W/mK b=30mm</t>
  </si>
  <si>
    <t>Ailu sānu malu apdare ar siltumizolācijas materiālu, pieslēguma logu un durvju blokam hermetizācija 250 mm</t>
  </si>
  <si>
    <t>Fasādes apdare ar sietu iestrādātu līmjavas kārtā</t>
  </si>
  <si>
    <t>SAKRET Fasādes Stiklašķiedras siets 1,1X50m 160g/m2 vai evivalents</t>
  </si>
  <si>
    <t>Fasādes dekoratīvais apmetums</t>
  </si>
  <si>
    <t>Minerālais apmetums SAKRET SBP ( 3,0mm) vai ekvivalents</t>
  </si>
  <si>
    <t>Fasādes dekoratīvais krāsojums atbilstoši krāsu pasei</t>
  </si>
  <si>
    <t>Palodžu izgatavošana un montāža krāsots skārds 270 mm</t>
  </si>
  <si>
    <t>Balkona margu atjaunošāna</t>
  </si>
  <si>
    <t>Esoša balkona margu apšuvuma demontāža</t>
  </si>
  <si>
    <t>Balona margu atjaunošana(attirot, gruntējot un krasojot) montējot nosedzošie trapecveida profilu, RAL 3024</t>
  </si>
  <si>
    <t>grunts metāla margām (RIATOP primervai ekvivalents)</t>
  </si>
  <si>
    <t>l</t>
  </si>
  <si>
    <t>krasa metāla margam(RIATOP 30 vai ekvivalents) RAL 3024</t>
  </si>
  <si>
    <t>Nosedzošie trapecveida profili, RAL 3024 PP20 ar PUR parklajumu B=0,7 mm</t>
  </si>
  <si>
    <t>Paligmateriali  (smilšpapirs,skruves,silikons)</t>
  </si>
  <si>
    <t>Fasādes siltināšana un apdare</t>
  </si>
  <si>
    <t>Esošās ūdens novadīšanas joslas demontāža</t>
  </si>
  <si>
    <t>Esošo pamatu atrakšana</t>
  </si>
  <si>
    <t>Pamatu un cokola virsmas attīrīšana, bojāto vietu nokalšana</t>
  </si>
  <si>
    <t>Pamatu un cokola virsmas izlīdzināšana ar hidrofobu javu, bojāto vietu remonts</t>
  </si>
  <si>
    <t>Pamatu siltumizolācijas slāņa iestrāde pielīmējot to ar bituma bāzes hidroizolāciju/līmi bez šķīdinātājiem Atbilstoši AR-13</t>
  </si>
  <si>
    <t>Putupolistirols TENAPORS EXTRA vai ekvivalents (siltumvadības koeficients λ ≤ 0,034 /(m·K)) b=150mm</t>
  </si>
  <si>
    <t>Bituma bāzes hidroizolāciju/līmi bez šķīdinātājiem TechnoNICOL vai ekvivalents</t>
  </si>
  <si>
    <t>Virspamata zonas  sieniņu novilkšana ar līmjavu un sieta iestrāde</t>
  </si>
  <si>
    <t>Cokola  dekoratīvais apmetums</t>
  </si>
  <si>
    <t>Cokola un  krāsojums atbilstoši krāsu pasei</t>
  </si>
  <si>
    <t>Ailu sānu malu apdare ar siltumizolācijas materiālu, pieslēguma logu un durvju blokam hermetizācija</t>
  </si>
  <si>
    <t>Putupolistirols Tenapors supra EPS-120 vai ekvivalents λ≤0,041W/mK b=30mm</t>
  </si>
  <si>
    <t>Ailu sānu malu apdare ar sietu iestrādātu līmjavas kārtā</t>
  </si>
  <si>
    <t>Stūra profils ar sieta pagarinājumu</t>
  </si>
  <si>
    <t>Ailu sānu malu dekoratīvais apmetums</t>
  </si>
  <si>
    <t>Ailu sānu malu dekoratīvais krāsojums atbilstoši krāsu pasei</t>
  </si>
  <si>
    <t>Būvbedres aizbēršana veicot blietēšanu pa kārtām un daļēju grunts nomaiņu (50% apjomā)</t>
  </si>
  <si>
    <t>Smilts ar piegādi</t>
  </si>
  <si>
    <t>Liekās grunts izvesšana un utilizācija</t>
  </si>
  <si>
    <t>Drenējoša slāņa izveide</t>
  </si>
  <si>
    <t>Rupjas smilts vai ekvivalets</t>
  </si>
  <si>
    <t>Sagataves kartas uzveide</t>
  </si>
  <si>
    <t>Grants izsija vai ekvivalets</t>
  </si>
  <si>
    <t>Šķembas frakcija 0-40 vai ekvivalets</t>
  </si>
  <si>
    <t>Šķembas frakcija 40-70 vai ekvivalets</t>
  </si>
  <si>
    <t>31-00000</t>
  </si>
  <si>
    <t>Borta akmens montāža</t>
  </si>
  <si>
    <t>Brūģešanas darbi</t>
  </si>
  <si>
    <t>Bruģis 198x98x60 vai ekvivalets</t>
  </si>
  <si>
    <t xml:space="preserve">Betona seguma atjaunošana pie ieejas kāpnēm </t>
  </si>
  <si>
    <t>Esošo lieveņu betona virsmas un pakāpienu attīrīšana un gruntēšana</t>
  </si>
  <si>
    <t>Pašizlīdzinošā sastāva iestrāde lievenī</t>
  </si>
  <si>
    <t>Cokols</t>
  </si>
  <si>
    <t>Durvju un logu bloku montāža</t>
  </si>
  <si>
    <t>Stikla bloku demontāža kāpņu telpās</t>
  </si>
  <si>
    <t>06-00000</t>
  </si>
  <si>
    <t>Gāzbetona sienu mūrēšana kapņutelpās</t>
  </si>
  <si>
    <t>Gāzbetona bloki 150mm BAUROC vai ekvivalets</t>
  </si>
  <si>
    <t>Armatūra 8mm vai ekvivalets</t>
  </si>
  <si>
    <t>Plātņu līme BAUROC vai ekvivalents</t>
  </si>
  <si>
    <t>maisi</t>
  </si>
  <si>
    <t>BAUROC gazbetona parsedze 150x400x3000 vai ekvivalets</t>
  </si>
  <si>
    <t>08-00000</t>
  </si>
  <si>
    <t>Veco logu demontāža un jaunu PVC logu bloku uzstādīšana Uw ≤ 1.1 (W/m2 K) (izņemot L-9 un L-13 nav Uw vertības)</t>
  </si>
  <si>
    <t>L-1 logu bloks (2150x1450) vai ekvivalets</t>
  </si>
  <si>
    <t>L-2 logu bloks (3000x1450) vai ekvivalets</t>
  </si>
  <si>
    <t>L-3 logu bloks (1750x1150) vai ekvivalets</t>
  </si>
  <si>
    <t>L-4 logu bloks ar balkona durvīm (3100x2500) vai ekvivalets</t>
  </si>
  <si>
    <t>L-5 logu bloks (2860x1450) vai ekvivalets</t>
  </si>
  <si>
    <t>L-6 logu bloks ar balkona durvīm (3100x2500) vai ekvivalets</t>
  </si>
  <si>
    <t>L-7 logu bloks ar balkona durvīm (3000x2500) vai ekvivalets</t>
  </si>
  <si>
    <t>L-8 logu bloks ar balkona durvīm (3000x2500) vai ekvivalets</t>
  </si>
  <si>
    <t>L-9 metala reste (900x600) vai ekvivalets</t>
  </si>
  <si>
    <t>L-10 logu bloks (2360x880) vai ekvivalets</t>
  </si>
  <si>
    <t>L-11 logu bloks (2360x800) vai ekvivalets</t>
  </si>
  <si>
    <t>L-12 logu bloks (2860x500) vai ekvivalets</t>
  </si>
  <si>
    <t>L-13 logu bloks (6100x1500) vai ekvivalets</t>
  </si>
  <si>
    <t>Palodzes iekšējās DSP 300 mm vai ekvivalets</t>
  </si>
  <si>
    <t>10-00000</t>
  </si>
  <si>
    <t>Ailu apdare pēc AR-17  rasējumiem</t>
  </si>
  <si>
    <t>Gaisa pieplūdes vārsta ierīkošana jaunajos dzīvokļu logu blokos Air-Box ECO  vai ekvivalentus</t>
  </si>
  <si>
    <t>Veco durvju demontāža, tērauda un koka durvju bloka uzstādīšana Uw ≤ 1.6 (W/m2 K)</t>
  </si>
  <si>
    <t>D-1 tērauda durvju bloks (1100x2100) Krāsotas no abām pusēm tonī RAL 3011, siltinātas, ar aizvērj mehānismu un koda atslēgu. vai ekvivalets</t>
  </si>
  <si>
    <t>D-2 tērauda durvju bloks  (1100x2100) Krāsotas no abām pusēm tonī RAL 3011, siltinātas, ar aizvērj mehānismu un koda atslēgu. vai ekvivalets</t>
  </si>
  <si>
    <t>D-3 koka durvju bloks (950x2100) Krāsotas no abām pusēm tonī RAL 3011, siltinātas, ar aizvērj mehānismu.  vai ekvivalets</t>
  </si>
  <si>
    <t>D-4 terauda durvju bloks (900x2100) vai ekvivalets</t>
  </si>
  <si>
    <t>D-5 terauda durvju bloks (900x2100) vai ekvivalets</t>
  </si>
  <si>
    <t>Virsmas attīrīšana un gruntēša</t>
  </si>
  <si>
    <t>Dziļumgrunts vincents tifgrunt vai ekvivalents</t>
  </si>
  <si>
    <t>Vates iestrāde pagraba griestos</t>
  </si>
  <si>
    <t>PAROC CGL 20cy vai ekvivalents λ≤0,037W/mK b=150mm</t>
  </si>
  <si>
    <t>Pagraba griestu siltinašana</t>
  </si>
  <si>
    <t>Kāpņu telpas kosmētiskais remonts</t>
  </si>
  <si>
    <t>Durvju un logu aplīmēšana ar plēvi</t>
  </si>
  <si>
    <t>Plēve</t>
  </si>
  <si>
    <t>Līmlenta</t>
  </si>
  <si>
    <t>Kāpņu nosegšana ar plēvi</t>
  </si>
  <si>
    <t>Griestu mazgāšana</t>
  </si>
  <si>
    <t>Krīta seguma mazgāšana no sienas</t>
  </si>
  <si>
    <t>Griestu sagatavošana krāsošanai</t>
  </si>
  <si>
    <t>Vetonit LR vai ekvivalents</t>
  </si>
  <si>
    <t>Špakteļķite</t>
  </si>
  <si>
    <t>Smilšpapīrs</t>
  </si>
  <si>
    <t>Griestu krāsošana</t>
  </si>
  <si>
    <t>Ūdens emulsija balta sadolin inetak 2 vai ekvivalents</t>
  </si>
  <si>
    <t>Sienu izlīdzināšna (plakne)</t>
  </si>
  <si>
    <t>Dziļumgrunts vincents betongrunt vai ekvivalents</t>
  </si>
  <si>
    <t>Rotband vai ekvivalents</t>
  </si>
  <si>
    <t>Sienu sagatavošana krāsošanai</t>
  </si>
  <si>
    <t>Sienu krāsošana</t>
  </si>
  <si>
    <t>Ūdens emulsija tonēta sadolin bindo 3 vai ekvivalents</t>
  </si>
  <si>
    <t>Malas pie kāpnēm krāsošana</t>
  </si>
  <si>
    <t>Alkīda krāsa tonēta</t>
  </si>
  <si>
    <t>Kāpņu pakāpienu un laukumu krāsošana</t>
  </si>
  <si>
    <t xml:space="preserve">Margu attīrīšana no rūsas, gruntēšana, krāsošana </t>
  </si>
  <si>
    <t>13</t>
  </si>
  <si>
    <t>Jaunu lenteru ierīkošana</t>
  </si>
  <si>
    <t>14</t>
  </si>
  <si>
    <t>Esošo kabeļu noņemšana un atlikšana</t>
  </si>
  <si>
    <t>Komplietošanas telpu elektroinstalācijas/apgaismojuma atjaunošana</t>
  </si>
  <si>
    <t>Ēkas radiatoru apkures sistēma</t>
  </si>
  <si>
    <t>Esošo sildķermeņu demontāža</t>
  </si>
  <si>
    <t>Cauruļvadu demontāža</t>
  </si>
  <si>
    <t>Caurumu izkalšana caurulēm</t>
  </si>
  <si>
    <t>17-00000</t>
  </si>
  <si>
    <t>Tērauda radiators, tips - ar sānu pieslēgumu, komplektā - korķis, atgaisošanas ventilis, stiprinājumi 22-500-1000 Purmo compact vai ekvivalents</t>
  </si>
  <si>
    <t>Tērauda radiators, tips - ar sānu pieslēgumu, komplektā - korķis, atgaisošanas ventilis, stiprinājumi 22-500-1200 Purmo compact vai ekvivalents</t>
  </si>
  <si>
    <t>Tērauda radiators, tips - ar sānu pieslēgumu, komplektā - korķis, atgaisošanas ventilis, stiprinājumi 22-500-1400 Purmo compact vai ekvivalents</t>
  </si>
  <si>
    <t>Tērauda radiators, tips - ar sānu pieslēgumu, komplektā - korķis, atgaisošanas ventilis, stiprinājumi 22-500-600 Purmo compact vai ekvivalents</t>
  </si>
  <si>
    <t>Tērauda radiators, tips - ar sānu pieslēgumu, komplektā - korķis, atgaisošanas ventilis, stiprinājumi 22-500-800 Purmo compact vai ekvivalents</t>
  </si>
  <si>
    <t>Tērauda radiators, tips - ar sānu pieslēgumu, komplektā - korķis, atgaisošanas ventilis, stiprinājumi 22-900-1600 Purmo compact vai ekvivalents</t>
  </si>
  <si>
    <t>Noslēgventilis (tauriņveida) DN15 (Ø1/2'') vai ekvivalents</t>
  </si>
  <si>
    <t>Termostatventilis divcauruļu sistēmām vai ekvivalents</t>
  </si>
  <si>
    <t>Termostata galva (mehāniskā ar ciparu iedaļām, 2cauruļu sistēmām) vai ekvivalents</t>
  </si>
  <si>
    <t>Automātiskais atgaisotājs (pēdējā stāva radiatoriem)</t>
  </si>
  <si>
    <t>Balansēšanas vārsts DN 15; Kvs=0,63m³/st. vai ekvivalents</t>
  </si>
  <si>
    <t>Balansēšanas vārsts DN 15; Kvs=1,62m³/st. vai ekvivalents</t>
  </si>
  <si>
    <t>Noslēgventilis DN15 (Ø1/2'') vai ekvivalents</t>
  </si>
  <si>
    <t>Noslēgventilis DN20 (Ø3/4'') vai ekvivalents</t>
  </si>
  <si>
    <t>Alokators ar attālināto nolasīšanu</t>
  </si>
  <si>
    <t>Tērauda caurule DN 15 - ∅ 18x1.2 (presejamās) vai ekvivalents</t>
  </si>
  <si>
    <t>Tērauda caurule DN 20 - ∅ 22x1.5 (presējamās) vai ekvivalents</t>
  </si>
  <si>
    <t>Ugunsdrošās manžetes cauruļvadu pārsegumu šķērsojumu vietās</t>
  </si>
  <si>
    <t>Cauruļu veidgabali, stiprinājumi, saskrūves u.c. palīgmateriāli</t>
  </si>
  <si>
    <t>Ēkas apkures maģistrāles.</t>
  </si>
  <si>
    <t>Tērauda caurule DN 15 - ∅ 21.3x2.8 vai ekvivalents</t>
  </si>
  <si>
    <t>Tērauda caurule DN 20 - ∅ 26.9x2.8 vai ekvivalents</t>
  </si>
  <si>
    <t>Tērauda caurule DN 25 - ∅ 33.7x3.2 vai ekvivalents</t>
  </si>
  <si>
    <t>Tērauda caurule DN 32- ∅ 42.3x3.2 vai ekvivalents</t>
  </si>
  <si>
    <t>Tērauda caurule DN 50- ∅ 60.3x3.5 vai ekvivalents</t>
  </si>
  <si>
    <t>Tērauda caurule DN 65- ∅ 76.1x3 vai ekvivalents</t>
  </si>
  <si>
    <t>Tērauda caurule DN 80- ∅ 88.9x3 vai ekvivalents</t>
  </si>
  <si>
    <t>Noslēgventilis DN32 vai ekvivalents</t>
  </si>
  <si>
    <t>Noslēgventilis DN80 vai ekvivalents</t>
  </si>
  <si>
    <t>Noslēgventilis izlaidei DN 20 vai ekvivalents</t>
  </si>
  <si>
    <t>Minerālvates izolācijas čaula, ar alum. atstarojošo slāni; s=50mm 21 (λ ≤  0,045 W/(mK)) Paroc vai ekvivalents</t>
  </si>
  <si>
    <t>Minerālvates izolācijas čaula, ar alum. atstarojošo slāni; s=50mm 27 (λ ≤  0,045 W/(mK)) Paroc vai ekvivalents</t>
  </si>
  <si>
    <t>Minerālvates izolācijas čaula, ar alum. atstarojošo slāni; s=50mm 34 (λ ≤  0,045 W/(mK)) Paroc vai ekvivalents</t>
  </si>
  <si>
    <t>Minerālvates izolācijas čaula, ar alum. atstarojošo slāni; s=50mm 42 (λ ≤  0,045 W/(mK)) Paroc vai ekvivalents</t>
  </si>
  <si>
    <t>Minerālvates izolācijas čaula, ar alum. atstarojošo slāni; s=50mm 60 (λ ≤  0,045 W/(mK)) Paroc vai ekvivalents</t>
  </si>
  <si>
    <t>Minerālvates izolācijas čaula, ar alum. atstarojošo slāni; s=50mm 76 (λ ≤  0,045 W/(mK)) Paroc vai ekvivalents</t>
  </si>
  <si>
    <t>Minerālvates izolācijas čaula, ar alum. atstarojošo slāni; s=50mm 89 (λ ≤  0,045 W/(mK)) Paroc vai ekvivalents</t>
  </si>
  <si>
    <t>Izolācijas montāžas palīgmateriāli</t>
  </si>
  <si>
    <t>Sistēmas ieregulēšanas un balansēšanas darbi</t>
  </si>
  <si>
    <t>Apkures sistēma</t>
  </si>
  <si>
    <t>Ū1  sistēma</t>
  </si>
  <si>
    <t>14-00000</t>
  </si>
  <si>
    <t>Plastmasas PP-R/Al Fusiotherm Stabi SDR 7.4 caurule DN 25 Ø32x4.5vai ekvivalents</t>
  </si>
  <si>
    <t>Plastmasas PP-R/Al Fusiotherm Stabi SDR 7.4 caurule DN40 Ø50x6.9 vai ekvivalents</t>
  </si>
  <si>
    <t>Plastmasas Plastmasas PP-R/Al Fusiotherm Stabi SDR7.4 caurule DN50 Ø75x10.3 vai ekvivalents</t>
  </si>
  <si>
    <t>Plastmasas PP-R/Al Fusiotherm Stabi SDR 7.4 caurules veidgabali vai ekvivalents</t>
  </si>
  <si>
    <t>kompl</t>
  </si>
  <si>
    <t>Unipipe kompozītcaurule DN15 Ø20×2.25 ar veidgabaliem vai ekvivalents</t>
  </si>
  <si>
    <t>Unipipe kompozītcaurule DN25 Ø32×3 ar veidgabaliem vai ekvivalents</t>
  </si>
  <si>
    <t>Izolācija Armacell TUBOLIT DG TL-22/9-DG, grūti degoša vai ekvivalents</t>
  </si>
  <si>
    <t>Izolācija Armacell TUBOLIT DG TL-35/9-DG, grūti degoša vai ekvivalents</t>
  </si>
  <si>
    <t>Izolācija Armacell TUBOLIT DG TL-75/9-DG, grūti degoša vai ekvivalents</t>
  </si>
  <si>
    <t>Izolācija Armacell TUBOLIT DG TL-50/9-DG, grūti degoša vai ekvivalents</t>
  </si>
  <si>
    <t>Lodveida krāns DN15 vai ekvivalents</t>
  </si>
  <si>
    <t>Lodveida krāns DN25 vai ekvivalents</t>
  </si>
  <si>
    <t>Lodveida krāns DN40 vai ekvivalents</t>
  </si>
  <si>
    <t>14-00001</t>
  </si>
  <si>
    <t>Lodveida krāns DN50 vai ekvivalents</t>
  </si>
  <si>
    <t>Lūkas</t>
  </si>
  <si>
    <t>Cauruļvada stiprinājumi</t>
  </si>
  <si>
    <t>Ugunsdrošas putas vai hermētiķis</t>
  </si>
  <si>
    <t>Komunikāciju šahtu atvēršana/aizvēršana</t>
  </si>
  <si>
    <t>vieta</t>
  </si>
  <si>
    <t>Stāvvadu zemēšana</t>
  </si>
  <si>
    <t>Esošo cauruļvadu demontaža</t>
  </si>
  <si>
    <t>T3, T4 sistēmas</t>
  </si>
  <si>
    <t>Plastmasas PP-R/Al Fusiotherm Stabi SDR 7.4 caurule DN15 Ø20x2.5 vai ekvivalents</t>
  </si>
  <si>
    <t>Plastmasas PP-R/Al Fusiotherm Stabi SDR 7.4 caurule DN25 Ø32x4.5 vai ekvivalents</t>
  </si>
  <si>
    <t>Plastmasas PP-R/Al Fusiotherm Stabi SDR7.4 caurule DN50 Ø75x10.3 vai ekvivalents</t>
  </si>
  <si>
    <t>Unipipe kompozītcaurule DN20 Ø25×2.5 ar veidgabaliem vai ekvivalents</t>
  </si>
  <si>
    <t>Izolācija Armacell TUBOLIT DG TL-22/20-DG, grūti degoša vai ekvivalents</t>
  </si>
  <si>
    <t>Izolācija Armacell TUBOLIT DG TL-28/20-DG, grūti degoša vai ekvivalents</t>
  </si>
  <si>
    <t>Izolācija Armacell TUBOLIT DG TL-35/20-DG, grūti degoša vai ekvivalents</t>
  </si>
  <si>
    <t>Balansējošais vārsts DN15 vai ekvivalents</t>
  </si>
  <si>
    <t>Dvieļu žāvētājs ar veidgabaliem (50x120) vai ekvivalents</t>
  </si>
  <si>
    <t>Ūdensapgāde</t>
  </si>
  <si>
    <t>Tāme sastādīta 2021. gada __. ________________</t>
  </si>
  <si>
    <t xml:space="preserve">Tiešās izmaksas kopā, t. sk. darba devēja sociālais nodoklis __.__% </t>
  </si>
  <si>
    <t>Tāme sastādīta  20__. gada tirgus cenās, pamatojoties uz ___ daļas rasējumiem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</si>
</sst>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rgb="FF000000"/>
      <name val="Tahoma"/>
      <family val="2"/>
      <charset val="186"/>
    </font>
    <font>
      <sz val="9"/>
      <color rgb="FF000000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vertical="top" wrapText="1"/>
    </xf>
    <xf numFmtId="164" fontId="2" fillId="0" borderId="45" xfId="0" applyNumberFormat="1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164" fontId="1" fillId="0" borderId="4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4"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02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topLeftCell="A12" workbookViewId="0">
      <selection activeCell="A37" sqref="A37"/>
    </sheetView>
  </sheetViews>
  <sheetFormatPr baseColWidth="10" defaultColWidth="8.83203125" defaultRowHeight="11" x14ac:dyDescent="0.15"/>
  <cols>
    <col min="1" max="1" width="16.83203125" style="1" customWidth="1"/>
    <col min="2" max="2" width="43.5" style="1" customWidth="1"/>
    <col min="3" max="3" width="22.5" style="1" customWidth="1"/>
    <col min="4" max="210" width="9.1640625" style="1"/>
    <col min="211" max="211" width="1.5" style="1" customWidth="1"/>
    <col min="212" max="212" width="2.1640625" style="1" customWidth="1"/>
    <col min="213" max="213" width="16.83203125" style="1" customWidth="1"/>
    <col min="214" max="214" width="43.5" style="1" customWidth="1"/>
    <col min="215" max="215" width="22.5" style="1" customWidth="1"/>
    <col min="216" max="216" width="9.1640625" style="1"/>
    <col min="217" max="217" width="13.83203125" style="1" bestFit="1" customWidth="1"/>
    <col min="218" max="466" width="9.1640625" style="1"/>
    <col min="467" max="467" width="1.5" style="1" customWidth="1"/>
    <col min="468" max="468" width="2.1640625" style="1" customWidth="1"/>
    <col min="469" max="469" width="16.83203125" style="1" customWidth="1"/>
    <col min="470" max="470" width="43.5" style="1" customWidth="1"/>
    <col min="471" max="471" width="22.5" style="1" customWidth="1"/>
    <col min="472" max="472" width="9.1640625" style="1"/>
    <col min="473" max="473" width="13.83203125" style="1" bestFit="1" customWidth="1"/>
    <col min="474" max="722" width="9.1640625" style="1"/>
    <col min="723" max="723" width="1.5" style="1" customWidth="1"/>
    <col min="724" max="724" width="2.1640625" style="1" customWidth="1"/>
    <col min="725" max="725" width="16.83203125" style="1" customWidth="1"/>
    <col min="726" max="726" width="43.5" style="1" customWidth="1"/>
    <col min="727" max="727" width="22.5" style="1" customWidth="1"/>
    <col min="728" max="728" width="9.1640625" style="1"/>
    <col min="729" max="729" width="13.83203125" style="1" bestFit="1" customWidth="1"/>
    <col min="730" max="978" width="9.1640625" style="1"/>
    <col min="979" max="979" width="1.5" style="1" customWidth="1"/>
    <col min="980" max="980" width="2.1640625" style="1" customWidth="1"/>
    <col min="981" max="981" width="16.83203125" style="1" customWidth="1"/>
    <col min="982" max="982" width="43.5" style="1" customWidth="1"/>
    <col min="983" max="983" width="22.5" style="1" customWidth="1"/>
    <col min="984" max="984" width="9.1640625" style="1"/>
    <col min="985" max="985" width="13.83203125" style="1" bestFit="1" customWidth="1"/>
    <col min="986" max="1234" width="9.1640625" style="1"/>
    <col min="1235" max="1235" width="1.5" style="1" customWidth="1"/>
    <col min="1236" max="1236" width="2.1640625" style="1" customWidth="1"/>
    <col min="1237" max="1237" width="16.83203125" style="1" customWidth="1"/>
    <col min="1238" max="1238" width="43.5" style="1" customWidth="1"/>
    <col min="1239" max="1239" width="22.5" style="1" customWidth="1"/>
    <col min="1240" max="1240" width="9.1640625" style="1"/>
    <col min="1241" max="1241" width="13.83203125" style="1" bestFit="1" customWidth="1"/>
    <col min="1242" max="1490" width="9.1640625" style="1"/>
    <col min="1491" max="1491" width="1.5" style="1" customWidth="1"/>
    <col min="1492" max="1492" width="2.1640625" style="1" customWidth="1"/>
    <col min="1493" max="1493" width="16.83203125" style="1" customWidth="1"/>
    <col min="1494" max="1494" width="43.5" style="1" customWidth="1"/>
    <col min="1495" max="1495" width="22.5" style="1" customWidth="1"/>
    <col min="1496" max="1496" width="9.1640625" style="1"/>
    <col min="1497" max="1497" width="13.83203125" style="1" bestFit="1" customWidth="1"/>
    <col min="1498" max="1746" width="9.1640625" style="1"/>
    <col min="1747" max="1747" width="1.5" style="1" customWidth="1"/>
    <col min="1748" max="1748" width="2.1640625" style="1" customWidth="1"/>
    <col min="1749" max="1749" width="16.83203125" style="1" customWidth="1"/>
    <col min="1750" max="1750" width="43.5" style="1" customWidth="1"/>
    <col min="1751" max="1751" width="22.5" style="1" customWidth="1"/>
    <col min="1752" max="1752" width="9.1640625" style="1"/>
    <col min="1753" max="1753" width="13.83203125" style="1" bestFit="1" customWidth="1"/>
    <col min="1754" max="2002" width="9.1640625" style="1"/>
    <col min="2003" max="2003" width="1.5" style="1" customWidth="1"/>
    <col min="2004" max="2004" width="2.1640625" style="1" customWidth="1"/>
    <col min="2005" max="2005" width="16.83203125" style="1" customWidth="1"/>
    <col min="2006" max="2006" width="43.5" style="1" customWidth="1"/>
    <col min="2007" max="2007" width="22.5" style="1" customWidth="1"/>
    <col min="2008" max="2008" width="9.1640625" style="1"/>
    <col min="2009" max="2009" width="13.83203125" style="1" bestFit="1" customWidth="1"/>
    <col min="2010" max="2258" width="9.1640625" style="1"/>
    <col min="2259" max="2259" width="1.5" style="1" customWidth="1"/>
    <col min="2260" max="2260" width="2.1640625" style="1" customWidth="1"/>
    <col min="2261" max="2261" width="16.83203125" style="1" customWidth="1"/>
    <col min="2262" max="2262" width="43.5" style="1" customWidth="1"/>
    <col min="2263" max="2263" width="22.5" style="1" customWidth="1"/>
    <col min="2264" max="2264" width="9.1640625" style="1"/>
    <col min="2265" max="2265" width="13.83203125" style="1" bestFit="1" customWidth="1"/>
    <col min="2266" max="2514" width="9.1640625" style="1"/>
    <col min="2515" max="2515" width="1.5" style="1" customWidth="1"/>
    <col min="2516" max="2516" width="2.1640625" style="1" customWidth="1"/>
    <col min="2517" max="2517" width="16.83203125" style="1" customWidth="1"/>
    <col min="2518" max="2518" width="43.5" style="1" customWidth="1"/>
    <col min="2519" max="2519" width="22.5" style="1" customWidth="1"/>
    <col min="2520" max="2520" width="9.1640625" style="1"/>
    <col min="2521" max="2521" width="13.83203125" style="1" bestFit="1" customWidth="1"/>
    <col min="2522" max="2770" width="9.1640625" style="1"/>
    <col min="2771" max="2771" width="1.5" style="1" customWidth="1"/>
    <col min="2772" max="2772" width="2.1640625" style="1" customWidth="1"/>
    <col min="2773" max="2773" width="16.83203125" style="1" customWidth="1"/>
    <col min="2774" max="2774" width="43.5" style="1" customWidth="1"/>
    <col min="2775" max="2775" width="22.5" style="1" customWidth="1"/>
    <col min="2776" max="2776" width="9.1640625" style="1"/>
    <col min="2777" max="2777" width="13.83203125" style="1" bestFit="1" customWidth="1"/>
    <col min="2778" max="3026" width="9.1640625" style="1"/>
    <col min="3027" max="3027" width="1.5" style="1" customWidth="1"/>
    <col min="3028" max="3028" width="2.1640625" style="1" customWidth="1"/>
    <col min="3029" max="3029" width="16.83203125" style="1" customWidth="1"/>
    <col min="3030" max="3030" width="43.5" style="1" customWidth="1"/>
    <col min="3031" max="3031" width="22.5" style="1" customWidth="1"/>
    <col min="3032" max="3032" width="9.1640625" style="1"/>
    <col min="3033" max="3033" width="13.83203125" style="1" bestFit="1" customWidth="1"/>
    <col min="3034" max="3282" width="9.1640625" style="1"/>
    <col min="3283" max="3283" width="1.5" style="1" customWidth="1"/>
    <col min="3284" max="3284" width="2.1640625" style="1" customWidth="1"/>
    <col min="3285" max="3285" width="16.83203125" style="1" customWidth="1"/>
    <col min="3286" max="3286" width="43.5" style="1" customWidth="1"/>
    <col min="3287" max="3287" width="22.5" style="1" customWidth="1"/>
    <col min="3288" max="3288" width="9.1640625" style="1"/>
    <col min="3289" max="3289" width="13.83203125" style="1" bestFit="1" customWidth="1"/>
    <col min="3290" max="3538" width="9.1640625" style="1"/>
    <col min="3539" max="3539" width="1.5" style="1" customWidth="1"/>
    <col min="3540" max="3540" width="2.1640625" style="1" customWidth="1"/>
    <col min="3541" max="3541" width="16.83203125" style="1" customWidth="1"/>
    <col min="3542" max="3542" width="43.5" style="1" customWidth="1"/>
    <col min="3543" max="3543" width="22.5" style="1" customWidth="1"/>
    <col min="3544" max="3544" width="9.1640625" style="1"/>
    <col min="3545" max="3545" width="13.83203125" style="1" bestFit="1" customWidth="1"/>
    <col min="3546" max="3794" width="9.1640625" style="1"/>
    <col min="3795" max="3795" width="1.5" style="1" customWidth="1"/>
    <col min="3796" max="3796" width="2.1640625" style="1" customWidth="1"/>
    <col min="3797" max="3797" width="16.83203125" style="1" customWidth="1"/>
    <col min="3798" max="3798" width="43.5" style="1" customWidth="1"/>
    <col min="3799" max="3799" width="22.5" style="1" customWidth="1"/>
    <col min="3800" max="3800" width="9.1640625" style="1"/>
    <col min="3801" max="3801" width="13.83203125" style="1" bestFit="1" customWidth="1"/>
    <col min="3802" max="4050" width="9.1640625" style="1"/>
    <col min="4051" max="4051" width="1.5" style="1" customWidth="1"/>
    <col min="4052" max="4052" width="2.1640625" style="1" customWidth="1"/>
    <col min="4053" max="4053" width="16.83203125" style="1" customWidth="1"/>
    <col min="4054" max="4054" width="43.5" style="1" customWidth="1"/>
    <col min="4055" max="4055" width="22.5" style="1" customWidth="1"/>
    <col min="4056" max="4056" width="9.1640625" style="1"/>
    <col min="4057" max="4057" width="13.83203125" style="1" bestFit="1" customWidth="1"/>
    <col min="4058" max="4306" width="9.1640625" style="1"/>
    <col min="4307" max="4307" width="1.5" style="1" customWidth="1"/>
    <col min="4308" max="4308" width="2.1640625" style="1" customWidth="1"/>
    <col min="4309" max="4309" width="16.83203125" style="1" customWidth="1"/>
    <col min="4310" max="4310" width="43.5" style="1" customWidth="1"/>
    <col min="4311" max="4311" width="22.5" style="1" customWidth="1"/>
    <col min="4312" max="4312" width="9.1640625" style="1"/>
    <col min="4313" max="4313" width="13.83203125" style="1" bestFit="1" customWidth="1"/>
    <col min="4314" max="4562" width="9.1640625" style="1"/>
    <col min="4563" max="4563" width="1.5" style="1" customWidth="1"/>
    <col min="4564" max="4564" width="2.1640625" style="1" customWidth="1"/>
    <col min="4565" max="4565" width="16.83203125" style="1" customWidth="1"/>
    <col min="4566" max="4566" width="43.5" style="1" customWidth="1"/>
    <col min="4567" max="4567" width="22.5" style="1" customWidth="1"/>
    <col min="4568" max="4568" width="9.1640625" style="1"/>
    <col min="4569" max="4569" width="13.83203125" style="1" bestFit="1" customWidth="1"/>
    <col min="4570" max="4818" width="9.1640625" style="1"/>
    <col min="4819" max="4819" width="1.5" style="1" customWidth="1"/>
    <col min="4820" max="4820" width="2.1640625" style="1" customWidth="1"/>
    <col min="4821" max="4821" width="16.83203125" style="1" customWidth="1"/>
    <col min="4822" max="4822" width="43.5" style="1" customWidth="1"/>
    <col min="4823" max="4823" width="22.5" style="1" customWidth="1"/>
    <col min="4824" max="4824" width="9.1640625" style="1"/>
    <col min="4825" max="4825" width="13.83203125" style="1" bestFit="1" customWidth="1"/>
    <col min="4826" max="5074" width="9.1640625" style="1"/>
    <col min="5075" max="5075" width="1.5" style="1" customWidth="1"/>
    <col min="5076" max="5076" width="2.1640625" style="1" customWidth="1"/>
    <col min="5077" max="5077" width="16.83203125" style="1" customWidth="1"/>
    <col min="5078" max="5078" width="43.5" style="1" customWidth="1"/>
    <col min="5079" max="5079" width="22.5" style="1" customWidth="1"/>
    <col min="5080" max="5080" width="9.1640625" style="1"/>
    <col min="5081" max="5081" width="13.83203125" style="1" bestFit="1" customWidth="1"/>
    <col min="5082" max="5330" width="9.1640625" style="1"/>
    <col min="5331" max="5331" width="1.5" style="1" customWidth="1"/>
    <col min="5332" max="5332" width="2.1640625" style="1" customWidth="1"/>
    <col min="5333" max="5333" width="16.83203125" style="1" customWidth="1"/>
    <col min="5334" max="5334" width="43.5" style="1" customWidth="1"/>
    <col min="5335" max="5335" width="22.5" style="1" customWidth="1"/>
    <col min="5336" max="5336" width="9.1640625" style="1"/>
    <col min="5337" max="5337" width="13.83203125" style="1" bestFit="1" customWidth="1"/>
    <col min="5338" max="5586" width="9.1640625" style="1"/>
    <col min="5587" max="5587" width="1.5" style="1" customWidth="1"/>
    <col min="5588" max="5588" width="2.1640625" style="1" customWidth="1"/>
    <col min="5589" max="5589" width="16.83203125" style="1" customWidth="1"/>
    <col min="5590" max="5590" width="43.5" style="1" customWidth="1"/>
    <col min="5591" max="5591" width="22.5" style="1" customWidth="1"/>
    <col min="5592" max="5592" width="9.1640625" style="1"/>
    <col min="5593" max="5593" width="13.83203125" style="1" bestFit="1" customWidth="1"/>
    <col min="5594" max="5842" width="9.1640625" style="1"/>
    <col min="5843" max="5843" width="1.5" style="1" customWidth="1"/>
    <col min="5844" max="5844" width="2.1640625" style="1" customWidth="1"/>
    <col min="5845" max="5845" width="16.83203125" style="1" customWidth="1"/>
    <col min="5846" max="5846" width="43.5" style="1" customWidth="1"/>
    <col min="5847" max="5847" width="22.5" style="1" customWidth="1"/>
    <col min="5848" max="5848" width="9.1640625" style="1"/>
    <col min="5849" max="5849" width="13.83203125" style="1" bestFit="1" customWidth="1"/>
    <col min="5850" max="6098" width="9.1640625" style="1"/>
    <col min="6099" max="6099" width="1.5" style="1" customWidth="1"/>
    <col min="6100" max="6100" width="2.1640625" style="1" customWidth="1"/>
    <col min="6101" max="6101" width="16.83203125" style="1" customWidth="1"/>
    <col min="6102" max="6102" width="43.5" style="1" customWidth="1"/>
    <col min="6103" max="6103" width="22.5" style="1" customWidth="1"/>
    <col min="6104" max="6104" width="9.1640625" style="1"/>
    <col min="6105" max="6105" width="13.83203125" style="1" bestFit="1" customWidth="1"/>
    <col min="6106" max="6354" width="9.1640625" style="1"/>
    <col min="6355" max="6355" width="1.5" style="1" customWidth="1"/>
    <col min="6356" max="6356" width="2.1640625" style="1" customWidth="1"/>
    <col min="6357" max="6357" width="16.83203125" style="1" customWidth="1"/>
    <col min="6358" max="6358" width="43.5" style="1" customWidth="1"/>
    <col min="6359" max="6359" width="22.5" style="1" customWidth="1"/>
    <col min="6360" max="6360" width="9.1640625" style="1"/>
    <col min="6361" max="6361" width="13.83203125" style="1" bestFit="1" customWidth="1"/>
    <col min="6362" max="6610" width="9.1640625" style="1"/>
    <col min="6611" max="6611" width="1.5" style="1" customWidth="1"/>
    <col min="6612" max="6612" width="2.1640625" style="1" customWidth="1"/>
    <col min="6613" max="6613" width="16.83203125" style="1" customWidth="1"/>
    <col min="6614" max="6614" width="43.5" style="1" customWidth="1"/>
    <col min="6615" max="6615" width="22.5" style="1" customWidth="1"/>
    <col min="6616" max="6616" width="9.1640625" style="1"/>
    <col min="6617" max="6617" width="13.83203125" style="1" bestFit="1" customWidth="1"/>
    <col min="6618" max="6866" width="9.1640625" style="1"/>
    <col min="6867" max="6867" width="1.5" style="1" customWidth="1"/>
    <col min="6868" max="6868" width="2.1640625" style="1" customWidth="1"/>
    <col min="6869" max="6869" width="16.83203125" style="1" customWidth="1"/>
    <col min="6870" max="6870" width="43.5" style="1" customWidth="1"/>
    <col min="6871" max="6871" width="22.5" style="1" customWidth="1"/>
    <col min="6872" max="6872" width="9.1640625" style="1"/>
    <col min="6873" max="6873" width="13.83203125" style="1" bestFit="1" customWidth="1"/>
    <col min="6874" max="7122" width="9.1640625" style="1"/>
    <col min="7123" max="7123" width="1.5" style="1" customWidth="1"/>
    <col min="7124" max="7124" width="2.1640625" style="1" customWidth="1"/>
    <col min="7125" max="7125" width="16.83203125" style="1" customWidth="1"/>
    <col min="7126" max="7126" width="43.5" style="1" customWidth="1"/>
    <col min="7127" max="7127" width="22.5" style="1" customWidth="1"/>
    <col min="7128" max="7128" width="9.1640625" style="1"/>
    <col min="7129" max="7129" width="13.83203125" style="1" bestFit="1" customWidth="1"/>
    <col min="7130" max="7378" width="9.1640625" style="1"/>
    <col min="7379" max="7379" width="1.5" style="1" customWidth="1"/>
    <col min="7380" max="7380" width="2.1640625" style="1" customWidth="1"/>
    <col min="7381" max="7381" width="16.83203125" style="1" customWidth="1"/>
    <col min="7382" max="7382" width="43.5" style="1" customWidth="1"/>
    <col min="7383" max="7383" width="22.5" style="1" customWidth="1"/>
    <col min="7384" max="7384" width="9.1640625" style="1"/>
    <col min="7385" max="7385" width="13.83203125" style="1" bestFit="1" customWidth="1"/>
    <col min="7386" max="7634" width="9.1640625" style="1"/>
    <col min="7635" max="7635" width="1.5" style="1" customWidth="1"/>
    <col min="7636" max="7636" width="2.1640625" style="1" customWidth="1"/>
    <col min="7637" max="7637" width="16.83203125" style="1" customWidth="1"/>
    <col min="7638" max="7638" width="43.5" style="1" customWidth="1"/>
    <col min="7639" max="7639" width="22.5" style="1" customWidth="1"/>
    <col min="7640" max="7640" width="9.1640625" style="1"/>
    <col min="7641" max="7641" width="13.83203125" style="1" bestFit="1" customWidth="1"/>
    <col min="7642" max="7890" width="9.1640625" style="1"/>
    <col min="7891" max="7891" width="1.5" style="1" customWidth="1"/>
    <col min="7892" max="7892" width="2.1640625" style="1" customWidth="1"/>
    <col min="7893" max="7893" width="16.83203125" style="1" customWidth="1"/>
    <col min="7894" max="7894" width="43.5" style="1" customWidth="1"/>
    <col min="7895" max="7895" width="22.5" style="1" customWidth="1"/>
    <col min="7896" max="7896" width="9.1640625" style="1"/>
    <col min="7897" max="7897" width="13.83203125" style="1" bestFit="1" customWidth="1"/>
    <col min="7898" max="8146" width="9.1640625" style="1"/>
    <col min="8147" max="8147" width="1.5" style="1" customWidth="1"/>
    <col min="8148" max="8148" width="2.1640625" style="1" customWidth="1"/>
    <col min="8149" max="8149" width="16.83203125" style="1" customWidth="1"/>
    <col min="8150" max="8150" width="43.5" style="1" customWidth="1"/>
    <col min="8151" max="8151" width="22.5" style="1" customWidth="1"/>
    <col min="8152" max="8152" width="9.1640625" style="1"/>
    <col min="8153" max="8153" width="13.83203125" style="1" bestFit="1" customWidth="1"/>
    <col min="8154" max="8402" width="9.1640625" style="1"/>
    <col min="8403" max="8403" width="1.5" style="1" customWidth="1"/>
    <col min="8404" max="8404" width="2.1640625" style="1" customWidth="1"/>
    <col min="8405" max="8405" width="16.83203125" style="1" customWidth="1"/>
    <col min="8406" max="8406" width="43.5" style="1" customWidth="1"/>
    <col min="8407" max="8407" width="22.5" style="1" customWidth="1"/>
    <col min="8408" max="8408" width="9.1640625" style="1"/>
    <col min="8409" max="8409" width="13.83203125" style="1" bestFit="1" customWidth="1"/>
    <col min="8410" max="8658" width="9.1640625" style="1"/>
    <col min="8659" max="8659" width="1.5" style="1" customWidth="1"/>
    <col min="8660" max="8660" width="2.1640625" style="1" customWidth="1"/>
    <col min="8661" max="8661" width="16.83203125" style="1" customWidth="1"/>
    <col min="8662" max="8662" width="43.5" style="1" customWidth="1"/>
    <col min="8663" max="8663" width="22.5" style="1" customWidth="1"/>
    <col min="8664" max="8664" width="9.1640625" style="1"/>
    <col min="8665" max="8665" width="13.83203125" style="1" bestFit="1" customWidth="1"/>
    <col min="8666" max="8914" width="9.1640625" style="1"/>
    <col min="8915" max="8915" width="1.5" style="1" customWidth="1"/>
    <col min="8916" max="8916" width="2.1640625" style="1" customWidth="1"/>
    <col min="8917" max="8917" width="16.83203125" style="1" customWidth="1"/>
    <col min="8918" max="8918" width="43.5" style="1" customWidth="1"/>
    <col min="8919" max="8919" width="22.5" style="1" customWidth="1"/>
    <col min="8920" max="8920" width="9.1640625" style="1"/>
    <col min="8921" max="8921" width="13.83203125" style="1" bestFit="1" customWidth="1"/>
    <col min="8922" max="9170" width="9.1640625" style="1"/>
    <col min="9171" max="9171" width="1.5" style="1" customWidth="1"/>
    <col min="9172" max="9172" width="2.1640625" style="1" customWidth="1"/>
    <col min="9173" max="9173" width="16.83203125" style="1" customWidth="1"/>
    <col min="9174" max="9174" width="43.5" style="1" customWidth="1"/>
    <col min="9175" max="9175" width="22.5" style="1" customWidth="1"/>
    <col min="9176" max="9176" width="9.1640625" style="1"/>
    <col min="9177" max="9177" width="13.83203125" style="1" bestFit="1" customWidth="1"/>
    <col min="9178" max="9426" width="9.1640625" style="1"/>
    <col min="9427" max="9427" width="1.5" style="1" customWidth="1"/>
    <col min="9428" max="9428" width="2.1640625" style="1" customWidth="1"/>
    <col min="9429" max="9429" width="16.83203125" style="1" customWidth="1"/>
    <col min="9430" max="9430" width="43.5" style="1" customWidth="1"/>
    <col min="9431" max="9431" width="22.5" style="1" customWidth="1"/>
    <col min="9432" max="9432" width="9.1640625" style="1"/>
    <col min="9433" max="9433" width="13.83203125" style="1" bestFit="1" customWidth="1"/>
    <col min="9434" max="9682" width="9.1640625" style="1"/>
    <col min="9683" max="9683" width="1.5" style="1" customWidth="1"/>
    <col min="9684" max="9684" width="2.1640625" style="1" customWidth="1"/>
    <col min="9685" max="9685" width="16.83203125" style="1" customWidth="1"/>
    <col min="9686" max="9686" width="43.5" style="1" customWidth="1"/>
    <col min="9687" max="9687" width="22.5" style="1" customWidth="1"/>
    <col min="9688" max="9688" width="9.1640625" style="1"/>
    <col min="9689" max="9689" width="13.83203125" style="1" bestFit="1" customWidth="1"/>
    <col min="9690" max="9938" width="9.1640625" style="1"/>
    <col min="9939" max="9939" width="1.5" style="1" customWidth="1"/>
    <col min="9940" max="9940" width="2.1640625" style="1" customWidth="1"/>
    <col min="9941" max="9941" width="16.83203125" style="1" customWidth="1"/>
    <col min="9942" max="9942" width="43.5" style="1" customWidth="1"/>
    <col min="9943" max="9943" width="22.5" style="1" customWidth="1"/>
    <col min="9944" max="9944" width="9.1640625" style="1"/>
    <col min="9945" max="9945" width="13.83203125" style="1" bestFit="1" customWidth="1"/>
    <col min="9946" max="10194" width="9.1640625" style="1"/>
    <col min="10195" max="10195" width="1.5" style="1" customWidth="1"/>
    <col min="10196" max="10196" width="2.1640625" style="1" customWidth="1"/>
    <col min="10197" max="10197" width="16.83203125" style="1" customWidth="1"/>
    <col min="10198" max="10198" width="43.5" style="1" customWidth="1"/>
    <col min="10199" max="10199" width="22.5" style="1" customWidth="1"/>
    <col min="10200" max="10200" width="9.1640625" style="1"/>
    <col min="10201" max="10201" width="13.83203125" style="1" bestFit="1" customWidth="1"/>
    <col min="10202" max="10450" width="9.1640625" style="1"/>
    <col min="10451" max="10451" width="1.5" style="1" customWidth="1"/>
    <col min="10452" max="10452" width="2.1640625" style="1" customWidth="1"/>
    <col min="10453" max="10453" width="16.83203125" style="1" customWidth="1"/>
    <col min="10454" max="10454" width="43.5" style="1" customWidth="1"/>
    <col min="10455" max="10455" width="22.5" style="1" customWidth="1"/>
    <col min="10456" max="10456" width="9.1640625" style="1"/>
    <col min="10457" max="10457" width="13.83203125" style="1" bestFit="1" customWidth="1"/>
    <col min="10458" max="10706" width="9.1640625" style="1"/>
    <col min="10707" max="10707" width="1.5" style="1" customWidth="1"/>
    <col min="10708" max="10708" width="2.1640625" style="1" customWidth="1"/>
    <col min="10709" max="10709" width="16.83203125" style="1" customWidth="1"/>
    <col min="10710" max="10710" width="43.5" style="1" customWidth="1"/>
    <col min="10711" max="10711" width="22.5" style="1" customWidth="1"/>
    <col min="10712" max="10712" width="9.1640625" style="1"/>
    <col min="10713" max="10713" width="13.83203125" style="1" bestFit="1" customWidth="1"/>
    <col min="10714" max="10962" width="9.1640625" style="1"/>
    <col min="10963" max="10963" width="1.5" style="1" customWidth="1"/>
    <col min="10964" max="10964" width="2.1640625" style="1" customWidth="1"/>
    <col min="10965" max="10965" width="16.83203125" style="1" customWidth="1"/>
    <col min="10966" max="10966" width="43.5" style="1" customWidth="1"/>
    <col min="10967" max="10967" width="22.5" style="1" customWidth="1"/>
    <col min="10968" max="10968" width="9.1640625" style="1"/>
    <col min="10969" max="10969" width="13.83203125" style="1" bestFit="1" customWidth="1"/>
    <col min="10970" max="11218" width="9.1640625" style="1"/>
    <col min="11219" max="11219" width="1.5" style="1" customWidth="1"/>
    <col min="11220" max="11220" width="2.1640625" style="1" customWidth="1"/>
    <col min="11221" max="11221" width="16.83203125" style="1" customWidth="1"/>
    <col min="11222" max="11222" width="43.5" style="1" customWidth="1"/>
    <col min="11223" max="11223" width="22.5" style="1" customWidth="1"/>
    <col min="11224" max="11224" width="9.1640625" style="1"/>
    <col min="11225" max="11225" width="13.83203125" style="1" bestFit="1" customWidth="1"/>
    <col min="11226" max="11474" width="9.1640625" style="1"/>
    <col min="11475" max="11475" width="1.5" style="1" customWidth="1"/>
    <col min="11476" max="11476" width="2.1640625" style="1" customWidth="1"/>
    <col min="11477" max="11477" width="16.83203125" style="1" customWidth="1"/>
    <col min="11478" max="11478" width="43.5" style="1" customWidth="1"/>
    <col min="11479" max="11479" width="22.5" style="1" customWidth="1"/>
    <col min="11480" max="11480" width="9.1640625" style="1"/>
    <col min="11481" max="11481" width="13.83203125" style="1" bestFit="1" customWidth="1"/>
    <col min="11482" max="11730" width="9.1640625" style="1"/>
    <col min="11731" max="11731" width="1.5" style="1" customWidth="1"/>
    <col min="11732" max="11732" width="2.1640625" style="1" customWidth="1"/>
    <col min="11733" max="11733" width="16.83203125" style="1" customWidth="1"/>
    <col min="11734" max="11734" width="43.5" style="1" customWidth="1"/>
    <col min="11735" max="11735" width="22.5" style="1" customWidth="1"/>
    <col min="11736" max="11736" width="9.1640625" style="1"/>
    <col min="11737" max="11737" width="13.83203125" style="1" bestFit="1" customWidth="1"/>
    <col min="11738" max="11986" width="9.1640625" style="1"/>
    <col min="11987" max="11987" width="1.5" style="1" customWidth="1"/>
    <col min="11988" max="11988" width="2.1640625" style="1" customWidth="1"/>
    <col min="11989" max="11989" width="16.83203125" style="1" customWidth="1"/>
    <col min="11990" max="11990" width="43.5" style="1" customWidth="1"/>
    <col min="11991" max="11991" width="22.5" style="1" customWidth="1"/>
    <col min="11992" max="11992" width="9.1640625" style="1"/>
    <col min="11993" max="11993" width="13.83203125" style="1" bestFit="1" customWidth="1"/>
    <col min="11994" max="12242" width="9.1640625" style="1"/>
    <col min="12243" max="12243" width="1.5" style="1" customWidth="1"/>
    <col min="12244" max="12244" width="2.1640625" style="1" customWidth="1"/>
    <col min="12245" max="12245" width="16.83203125" style="1" customWidth="1"/>
    <col min="12246" max="12246" width="43.5" style="1" customWidth="1"/>
    <col min="12247" max="12247" width="22.5" style="1" customWidth="1"/>
    <col min="12248" max="12248" width="9.1640625" style="1"/>
    <col min="12249" max="12249" width="13.83203125" style="1" bestFit="1" customWidth="1"/>
    <col min="12250" max="12498" width="9.1640625" style="1"/>
    <col min="12499" max="12499" width="1.5" style="1" customWidth="1"/>
    <col min="12500" max="12500" width="2.1640625" style="1" customWidth="1"/>
    <col min="12501" max="12501" width="16.83203125" style="1" customWidth="1"/>
    <col min="12502" max="12502" width="43.5" style="1" customWidth="1"/>
    <col min="12503" max="12503" width="22.5" style="1" customWidth="1"/>
    <col min="12504" max="12504" width="9.1640625" style="1"/>
    <col min="12505" max="12505" width="13.83203125" style="1" bestFit="1" customWidth="1"/>
    <col min="12506" max="12754" width="9.1640625" style="1"/>
    <col min="12755" max="12755" width="1.5" style="1" customWidth="1"/>
    <col min="12756" max="12756" width="2.1640625" style="1" customWidth="1"/>
    <col min="12757" max="12757" width="16.83203125" style="1" customWidth="1"/>
    <col min="12758" max="12758" width="43.5" style="1" customWidth="1"/>
    <col min="12759" max="12759" width="22.5" style="1" customWidth="1"/>
    <col min="12760" max="12760" width="9.1640625" style="1"/>
    <col min="12761" max="12761" width="13.83203125" style="1" bestFit="1" customWidth="1"/>
    <col min="12762" max="13010" width="9.1640625" style="1"/>
    <col min="13011" max="13011" width="1.5" style="1" customWidth="1"/>
    <col min="13012" max="13012" width="2.1640625" style="1" customWidth="1"/>
    <col min="13013" max="13013" width="16.83203125" style="1" customWidth="1"/>
    <col min="13014" max="13014" width="43.5" style="1" customWidth="1"/>
    <col min="13015" max="13015" width="22.5" style="1" customWidth="1"/>
    <col min="13016" max="13016" width="9.1640625" style="1"/>
    <col min="13017" max="13017" width="13.83203125" style="1" bestFit="1" customWidth="1"/>
    <col min="13018" max="13266" width="9.1640625" style="1"/>
    <col min="13267" max="13267" width="1.5" style="1" customWidth="1"/>
    <col min="13268" max="13268" width="2.1640625" style="1" customWidth="1"/>
    <col min="13269" max="13269" width="16.83203125" style="1" customWidth="1"/>
    <col min="13270" max="13270" width="43.5" style="1" customWidth="1"/>
    <col min="13271" max="13271" width="22.5" style="1" customWidth="1"/>
    <col min="13272" max="13272" width="9.1640625" style="1"/>
    <col min="13273" max="13273" width="13.83203125" style="1" bestFit="1" customWidth="1"/>
    <col min="13274" max="13522" width="9.1640625" style="1"/>
    <col min="13523" max="13523" width="1.5" style="1" customWidth="1"/>
    <col min="13524" max="13524" width="2.1640625" style="1" customWidth="1"/>
    <col min="13525" max="13525" width="16.83203125" style="1" customWidth="1"/>
    <col min="13526" max="13526" width="43.5" style="1" customWidth="1"/>
    <col min="13527" max="13527" width="22.5" style="1" customWidth="1"/>
    <col min="13528" max="13528" width="9.1640625" style="1"/>
    <col min="13529" max="13529" width="13.83203125" style="1" bestFit="1" customWidth="1"/>
    <col min="13530" max="13778" width="9.1640625" style="1"/>
    <col min="13779" max="13779" width="1.5" style="1" customWidth="1"/>
    <col min="13780" max="13780" width="2.1640625" style="1" customWidth="1"/>
    <col min="13781" max="13781" width="16.83203125" style="1" customWidth="1"/>
    <col min="13782" max="13782" width="43.5" style="1" customWidth="1"/>
    <col min="13783" max="13783" width="22.5" style="1" customWidth="1"/>
    <col min="13784" max="13784" width="9.1640625" style="1"/>
    <col min="13785" max="13785" width="13.83203125" style="1" bestFit="1" customWidth="1"/>
    <col min="13786" max="14034" width="9.1640625" style="1"/>
    <col min="14035" max="14035" width="1.5" style="1" customWidth="1"/>
    <col min="14036" max="14036" width="2.1640625" style="1" customWidth="1"/>
    <col min="14037" max="14037" width="16.83203125" style="1" customWidth="1"/>
    <col min="14038" max="14038" width="43.5" style="1" customWidth="1"/>
    <col min="14039" max="14039" width="22.5" style="1" customWidth="1"/>
    <col min="14040" max="14040" width="9.1640625" style="1"/>
    <col min="14041" max="14041" width="13.83203125" style="1" bestFit="1" customWidth="1"/>
    <col min="14042" max="14290" width="9.1640625" style="1"/>
    <col min="14291" max="14291" width="1.5" style="1" customWidth="1"/>
    <col min="14292" max="14292" width="2.1640625" style="1" customWidth="1"/>
    <col min="14293" max="14293" width="16.83203125" style="1" customWidth="1"/>
    <col min="14294" max="14294" width="43.5" style="1" customWidth="1"/>
    <col min="14295" max="14295" width="22.5" style="1" customWidth="1"/>
    <col min="14296" max="14296" width="9.1640625" style="1"/>
    <col min="14297" max="14297" width="13.83203125" style="1" bestFit="1" customWidth="1"/>
    <col min="14298" max="14546" width="9.1640625" style="1"/>
    <col min="14547" max="14547" width="1.5" style="1" customWidth="1"/>
    <col min="14548" max="14548" width="2.1640625" style="1" customWidth="1"/>
    <col min="14549" max="14549" width="16.83203125" style="1" customWidth="1"/>
    <col min="14550" max="14550" width="43.5" style="1" customWidth="1"/>
    <col min="14551" max="14551" width="22.5" style="1" customWidth="1"/>
    <col min="14552" max="14552" width="9.1640625" style="1"/>
    <col min="14553" max="14553" width="13.83203125" style="1" bestFit="1" customWidth="1"/>
    <col min="14554" max="14802" width="9.1640625" style="1"/>
    <col min="14803" max="14803" width="1.5" style="1" customWidth="1"/>
    <col min="14804" max="14804" width="2.1640625" style="1" customWidth="1"/>
    <col min="14805" max="14805" width="16.83203125" style="1" customWidth="1"/>
    <col min="14806" max="14806" width="43.5" style="1" customWidth="1"/>
    <col min="14807" max="14807" width="22.5" style="1" customWidth="1"/>
    <col min="14808" max="14808" width="9.1640625" style="1"/>
    <col min="14809" max="14809" width="13.83203125" style="1" bestFit="1" customWidth="1"/>
    <col min="14810" max="15058" width="9.1640625" style="1"/>
    <col min="15059" max="15059" width="1.5" style="1" customWidth="1"/>
    <col min="15060" max="15060" width="2.1640625" style="1" customWidth="1"/>
    <col min="15061" max="15061" width="16.83203125" style="1" customWidth="1"/>
    <col min="15062" max="15062" width="43.5" style="1" customWidth="1"/>
    <col min="15063" max="15063" width="22.5" style="1" customWidth="1"/>
    <col min="15064" max="15064" width="9.1640625" style="1"/>
    <col min="15065" max="15065" width="13.83203125" style="1" bestFit="1" customWidth="1"/>
    <col min="15066" max="15314" width="9.1640625" style="1"/>
    <col min="15315" max="15315" width="1.5" style="1" customWidth="1"/>
    <col min="15316" max="15316" width="2.1640625" style="1" customWidth="1"/>
    <col min="15317" max="15317" width="16.83203125" style="1" customWidth="1"/>
    <col min="15318" max="15318" width="43.5" style="1" customWidth="1"/>
    <col min="15319" max="15319" width="22.5" style="1" customWidth="1"/>
    <col min="15320" max="15320" width="9.1640625" style="1"/>
    <col min="15321" max="15321" width="13.83203125" style="1" bestFit="1" customWidth="1"/>
    <col min="15322" max="15570" width="9.1640625" style="1"/>
    <col min="15571" max="15571" width="1.5" style="1" customWidth="1"/>
    <col min="15572" max="15572" width="2.1640625" style="1" customWidth="1"/>
    <col min="15573" max="15573" width="16.83203125" style="1" customWidth="1"/>
    <col min="15574" max="15574" width="43.5" style="1" customWidth="1"/>
    <col min="15575" max="15575" width="22.5" style="1" customWidth="1"/>
    <col min="15576" max="15576" width="9.1640625" style="1"/>
    <col min="15577" max="15577" width="13.83203125" style="1" bestFit="1" customWidth="1"/>
    <col min="15578" max="15826" width="9.1640625" style="1"/>
    <col min="15827" max="15827" width="1.5" style="1" customWidth="1"/>
    <col min="15828" max="15828" width="2.1640625" style="1" customWidth="1"/>
    <col min="15829" max="15829" width="16.83203125" style="1" customWidth="1"/>
    <col min="15830" max="15830" width="43.5" style="1" customWidth="1"/>
    <col min="15831" max="15831" width="22.5" style="1" customWidth="1"/>
    <col min="15832" max="15832" width="9.1640625" style="1"/>
    <col min="15833" max="15833" width="13.83203125" style="1" bestFit="1" customWidth="1"/>
    <col min="15834" max="16082" width="9.1640625" style="1"/>
    <col min="16083" max="16083" width="1.5" style="1" customWidth="1"/>
    <col min="16084" max="16084" width="2.1640625" style="1" customWidth="1"/>
    <col min="16085" max="16085" width="16.83203125" style="1" customWidth="1"/>
    <col min="16086" max="16086" width="43.5" style="1" customWidth="1"/>
    <col min="16087" max="16087" width="22.5" style="1" customWidth="1"/>
    <col min="16088" max="16088" width="9.1640625" style="1"/>
    <col min="16089" max="16089" width="13.83203125" style="1" bestFit="1" customWidth="1"/>
    <col min="16090" max="16384" width="9.1640625" style="1"/>
  </cols>
  <sheetData>
    <row r="2" spans="1:3" x14ac:dyDescent="0.15">
      <c r="C2" s="2" t="s">
        <v>0</v>
      </c>
    </row>
    <row r="3" spans="1:3" x14ac:dyDescent="0.15">
      <c r="A3" s="2"/>
      <c r="B3" s="3"/>
      <c r="C3" s="3"/>
    </row>
    <row r="4" spans="1:3" x14ac:dyDescent="0.15">
      <c r="B4" s="100" t="s">
        <v>1</v>
      </c>
      <c r="C4" s="100"/>
    </row>
    <row r="5" spans="1:3" x14ac:dyDescent="0.15">
      <c r="A5" s="2"/>
      <c r="B5" s="2"/>
      <c r="C5" s="2"/>
    </row>
    <row r="6" spans="1:3" x14ac:dyDescent="0.15">
      <c r="C6" s="4" t="s">
        <v>2</v>
      </c>
    </row>
    <row r="8" spans="1:3" x14ac:dyDescent="0.15">
      <c r="B8" s="101" t="s">
        <v>3</v>
      </c>
      <c r="C8" s="101"/>
    </row>
    <row r="11" spans="1:3" x14ac:dyDescent="0.15">
      <c r="B11" s="2" t="s">
        <v>4</v>
      </c>
    </row>
    <row r="12" spans="1:3" x14ac:dyDescent="0.15">
      <c r="B12" s="89" t="s">
        <v>52</v>
      </c>
    </row>
    <row r="13" spans="1:3" ht="12" x14ac:dyDescent="0.15">
      <c r="A13" s="4" t="s">
        <v>5</v>
      </c>
      <c r="B13" s="82" t="s">
        <v>55</v>
      </c>
      <c r="C13" s="82"/>
    </row>
    <row r="14" spans="1:3" ht="12" x14ac:dyDescent="0.15">
      <c r="A14" s="4" t="s">
        <v>6</v>
      </c>
      <c r="B14" s="82" t="s">
        <v>56</v>
      </c>
      <c r="C14" s="82"/>
    </row>
    <row r="15" spans="1:3" ht="12" x14ac:dyDescent="0.15">
      <c r="A15" s="4" t="s">
        <v>7</v>
      </c>
      <c r="B15" s="81" t="s">
        <v>57</v>
      </c>
      <c r="C15" s="81"/>
    </row>
    <row r="16" spans="1:3" x14ac:dyDescent="0.15">
      <c r="A16" s="4" t="s">
        <v>8</v>
      </c>
      <c r="B16" s="80"/>
      <c r="C16" s="80"/>
    </row>
    <row r="17" spans="1:3" ht="12" thickBot="1" x14ac:dyDescent="0.2"/>
    <row r="18" spans="1:3" x14ac:dyDescent="0.15">
      <c r="A18" s="5" t="s">
        <v>9</v>
      </c>
      <c r="B18" s="6" t="s">
        <v>10</v>
      </c>
      <c r="C18" s="7" t="s">
        <v>11</v>
      </c>
    </row>
    <row r="19" spans="1:3" x14ac:dyDescent="0.15">
      <c r="A19" s="84">
        <v>1</v>
      </c>
      <c r="B19" s="8" t="s">
        <v>56</v>
      </c>
      <c r="C19" s="9">
        <f>'Kops a'!E28</f>
        <v>0</v>
      </c>
    </row>
    <row r="20" spans="1:3" x14ac:dyDescent="0.15">
      <c r="A20" s="85"/>
      <c r="B20" s="86"/>
      <c r="C20" s="10"/>
    </row>
    <row r="21" spans="1:3" x14ac:dyDescent="0.15">
      <c r="A21" s="87"/>
      <c r="B21" s="8"/>
      <c r="C21" s="10"/>
    </row>
    <row r="22" spans="1:3" x14ac:dyDescent="0.15">
      <c r="A22" s="87"/>
      <c r="B22" s="8"/>
      <c r="C22" s="10"/>
    </row>
    <row r="23" spans="1:3" x14ac:dyDescent="0.15">
      <c r="A23" s="87"/>
      <c r="B23" s="8"/>
      <c r="C23" s="10"/>
    </row>
    <row r="24" spans="1:3" x14ac:dyDescent="0.15">
      <c r="A24" s="87"/>
      <c r="B24" s="8"/>
      <c r="C24" s="10"/>
    </row>
    <row r="25" spans="1:3" ht="12" thickBot="1" x14ac:dyDescent="0.2">
      <c r="A25" s="88"/>
      <c r="B25" s="53"/>
      <c r="C25" s="54"/>
    </row>
    <row r="26" spans="1:3" ht="12" thickBot="1" x14ac:dyDescent="0.2">
      <c r="A26" s="11"/>
      <c r="B26" s="12" t="s">
        <v>12</v>
      </c>
      <c r="C26" s="13">
        <f>SUM(C19:C25)</f>
        <v>0</v>
      </c>
    </row>
    <row r="27" spans="1:3" ht="12" thickBot="1" x14ac:dyDescent="0.2">
      <c r="B27" s="14"/>
      <c r="C27" s="15"/>
    </row>
    <row r="28" spans="1:3" ht="12" thickBot="1" x14ac:dyDescent="0.2">
      <c r="A28" s="102" t="s">
        <v>13</v>
      </c>
      <c r="B28" s="103"/>
      <c r="C28" s="16">
        <f>ROUND(C26*21%,2)</f>
        <v>0</v>
      </c>
    </row>
    <row r="31" spans="1:3" x14ac:dyDescent="0.15">
      <c r="A31" s="1" t="s">
        <v>14</v>
      </c>
      <c r="B31" s="104"/>
      <c r="C31" s="104"/>
    </row>
    <row r="32" spans="1:3" x14ac:dyDescent="0.15">
      <c r="B32" s="99" t="s">
        <v>15</v>
      </c>
      <c r="C32" s="99"/>
    </row>
    <row r="34" spans="1:3" x14ac:dyDescent="0.15">
      <c r="A34" s="1" t="s">
        <v>53</v>
      </c>
      <c r="B34" s="17"/>
      <c r="C34" s="17"/>
    </row>
    <row r="35" spans="1:3" x14ac:dyDescent="0.15">
      <c r="A35" s="17"/>
      <c r="B35" s="17"/>
      <c r="C35" s="17"/>
    </row>
    <row r="36" spans="1:3" x14ac:dyDescent="0.15">
      <c r="A36" s="1" t="s">
        <v>362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01" priority="9" operator="equal">
      <formula>0</formula>
    </cfRule>
  </conditionalFormatting>
  <conditionalFormatting sqref="B13:B16">
    <cfRule type="cellIs" dxfId="200" priority="8" operator="equal">
      <formula>0</formula>
    </cfRule>
  </conditionalFormatting>
  <conditionalFormatting sqref="B19">
    <cfRule type="cellIs" dxfId="199" priority="7" operator="equal">
      <formula>0</formula>
    </cfRule>
  </conditionalFormatting>
  <conditionalFormatting sqref="B34">
    <cfRule type="cellIs" dxfId="198" priority="5" operator="equal">
      <formula>0</formula>
    </cfRule>
  </conditionalFormatting>
  <conditionalFormatting sqref="B31:C31">
    <cfRule type="cellIs" dxfId="197" priority="3" operator="equal">
      <formula>0</formula>
    </cfRule>
  </conditionalFormatting>
  <conditionalFormatting sqref="A19">
    <cfRule type="cellIs" dxfId="196" priority="2" operator="equal">
      <formula>0</formula>
    </cfRule>
  </conditionalFormatting>
  <conditionalFormatting sqref="A36">
    <cfRule type="containsText" dxfId="195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70"/>
  <sheetViews>
    <sheetView workbookViewId="0">
      <selection activeCell="I53" sqref="I53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3"/>
      <c r="B1" s="23"/>
      <c r="C1" s="27" t="s">
        <v>38</v>
      </c>
      <c r="D1" s="52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15">
      <c r="A2" s="29"/>
      <c r="B2" s="29"/>
      <c r="C2" s="145" t="s">
        <v>325</v>
      </c>
      <c r="D2" s="145"/>
      <c r="E2" s="145"/>
      <c r="F2" s="145"/>
      <c r="G2" s="145"/>
      <c r="H2" s="145"/>
      <c r="I2" s="145"/>
      <c r="J2" s="29"/>
    </row>
    <row r="3" spans="1:16" x14ac:dyDescent="0.15">
      <c r="A3" s="30"/>
      <c r="B3" s="30"/>
      <c r="C3" s="108" t="s">
        <v>17</v>
      </c>
      <c r="D3" s="108"/>
      <c r="E3" s="108"/>
      <c r="F3" s="108"/>
      <c r="G3" s="108"/>
      <c r="H3" s="108"/>
      <c r="I3" s="108"/>
      <c r="J3" s="30"/>
    </row>
    <row r="4" spans="1:16" x14ac:dyDescent="0.15">
      <c r="A4" s="30"/>
      <c r="B4" s="30"/>
      <c r="C4" s="146" t="s">
        <v>52</v>
      </c>
      <c r="D4" s="146"/>
      <c r="E4" s="146"/>
      <c r="F4" s="146"/>
      <c r="G4" s="146"/>
      <c r="H4" s="146"/>
      <c r="I4" s="146"/>
      <c r="J4" s="30"/>
    </row>
    <row r="5" spans="1:16" x14ac:dyDescent="0.15">
      <c r="A5" s="23"/>
      <c r="B5" s="23"/>
      <c r="C5" s="27" t="s">
        <v>5</v>
      </c>
      <c r="D5" s="159" t="str">
        <f>'Kops a'!D6</f>
        <v>Dzīvojamā māja</v>
      </c>
      <c r="E5" s="159"/>
      <c r="F5" s="159"/>
      <c r="G5" s="159"/>
      <c r="H5" s="159"/>
      <c r="I5" s="159"/>
      <c r="J5" s="159"/>
      <c r="K5" s="159"/>
      <c r="L5" s="159"/>
      <c r="M5" s="17"/>
      <c r="N5" s="17"/>
      <c r="O5" s="17"/>
      <c r="P5" s="17"/>
    </row>
    <row r="6" spans="1:16" x14ac:dyDescent="0.15">
      <c r="A6" s="23"/>
      <c r="B6" s="23"/>
      <c r="C6" s="27" t="s">
        <v>6</v>
      </c>
      <c r="D6" s="159" t="str">
        <f>'Kops a'!D7</f>
        <v xml:space="preserve">Energoefektivitātes paaugstināšanas projekts dzīvojamai mājai </v>
      </c>
      <c r="E6" s="159"/>
      <c r="F6" s="159"/>
      <c r="G6" s="159"/>
      <c r="H6" s="159"/>
      <c r="I6" s="159"/>
      <c r="J6" s="159"/>
      <c r="K6" s="159"/>
      <c r="L6" s="159"/>
      <c r="M6" s="17"/>
      <c r="N6" s="17"/>
      <c r="O6" s="17"/>
      <c r="P6" s="17"/>
    </row>
    <row r="7" spans="1:16" x14ac:dyDescent="0.15">
      <c r="A7" s="23"/>
      <c r="B7" s="23"/>
      <c r="C7" s="27" t="s">
        <v>7</v>
      </c>
      <c r="D7" s="159" t="str">
        <f>'Kops a'!D8</f>
        <v>Mātera iela 31, Jelgava, LV-3001, KAD.NR.09000010447001</v>
      </c>
      <c r="E7" s="159"/>
      <c r="F7" s="159"/>
      <c r="G7" s="159"/>
      <c r="H7" s="159"/>
      <c r="I7" s="159"/>
      <c r="J7" s="159"/>
      <c r="K7" s="159"/>
      <c r="L7" s="159"/>
      <c r="M7" s="17"/>
      <c r="N7" s="17"/>
      <c r="O7" s="17"/>
      <c r="P7" s="17"/>
    </row>
    <row r="8" spans="1:16" x14ac:dyDescent="0.15">
      <c r="A8" s="23"/>
      <c r="B8" s="23"/>
      <c r="C8" s="4" t="s">
        <v>20</v>
      </c>
      <c r="D8" s="159">
        <f>'Kops a'!D9</f>
        <v>0</v>
      </c>
      <c r="E8" s="159"/>
      <c r="F8" s="159"/>
      <c r="G8" s="159"/>
      <c r="H8" s="159"/>
      <c r="I8" s="159"/>
      <c r="J8" s="159"/>
      <c r="K8" s="159"/>
      <c r="L8" s="159"/>
      <c r="M8" s="17"/>
      <c r="N8" s="17"/>
      <c r="O8" s="17"/>
      <c r="P8" s="17"/>
    </row>
    <row r="9" spans="1:16" ht="11.25" customHeight="1" x14ac:dyDescent="0.15">
      <c r="A9" s="147" t="s">
        <v>364</v>
      </c>
      <c r="B9" s="147"/>
      <c r="C9" s="147"/>
      <c r="D9" s="147"/>
      <c r="E9" s="147"/>
      <c r="F9" s="147"/>
      <c r="G9" s="31"/>
      <c r="H9" s="31"/>
      <c r="I9" s="31"/>
      <c r="J9" s="151" t="s">
        <v>39</v>
      </c>
      <c r="K9" s="151"/>
      <c r="L9" s="151"/>
      <c r="M9" s="151"/>
      <c r="N9" s="158">
        <f>P58</f>
        <v>0</v>
      </c>
      <c r="O9" s="158"/>
      <c r="P9" s="31"/>
    </row>
    <row r="10" spans="1:16" x14ac:dyDescent="0.15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A64</f>
        <v>Tāme sastādīta 2021. gada __. ________________</v>
      </c>
    </row>
    <row r="11" spans="1:16" ht="12" thickBot="1" x14ac:dyDescent="0.2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15">
      <c r="A12" s="123" t="s">
        <v>23</v>
      </c>
      <c r="B12" s="153" t="s">
        <v>40</v>
      </c>
      <c r="C12" s="149" t="s">
        <v>41</v>
      </c>
      <c r="D12" s="156" t="s">
        <v>42</v>
      </c>
      <c r="E12" s="160" t="s">
        <v>43</v>
      </c>
      <c r="F12" s="148" t="s">
        <v>44</v>
      </c>
      <c r="G12" s="149"/>
      <c r="H12" s="149"/>
      <c r="I12" s="149"/>
      <c r="J12" s="149"/>
      <c r="K12" s="150"/>
      <c r="L12" s="148" t="s">
        <v>45</v>
      </c>
      <c r="M12" s="149"/>
      <c r="N12" s="149"/>
      <c r="O12" s="149"/>
      <c r="P12" s="150"/>
    </row>
    <row r="13" spans="1:16" ht="126.75" customHeight="1" thickBot="1" x14ac:dyDescent="0.2">
      <c r="A13" s="152"/>
      <c r="B13" s="154"/>
      <c r="C13" s="155"/>
      <c r="D13" s="157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12" x14ac:dyDescent="0.15">
      <c r="A14" s="64"/>
      <c r="B14" s="65"/>
      <c r="C14" s="66" t="s">
        <v>281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4" x14ac:dyDescent="0.15">
      <c r="A15" s="38">
        <v>1</v>
      </c>
      <c r="B15" s="39" t="s">
        <v>82</v>
      </c>
      <c r="C15" s="47" t="s">
        <v>282</v>
      </c>
      <c r="D15" s="25" t="s">
        <v>76</v>
      </c>
      <c r="E15" s="70">
        <v>276</v>
      </c>
      <c r="F15" s="71"/>
      <c r="G15" s="68"/>
      <c r="H15" s="48">
        <f t="shared" ref="H15:H57" si="0">ROUND(F15*G15,2)</f>
        <v>0</v>
      </c>
      <c r="I15" s="68"/>
      <c r="J15" s="68"/>
      <c r="K15" s="49">
        <f t="shared" ref="K15:K57" si="1">SUM(H15:J15)</f>
        <v>0</v>
      </c>
      <c r="L15" s="50">
        <f t="shared" ref="L15:L57" si="2">ROUND(E15*F15,2)</f>
        <v>0</v>
      </c>
      <c r="M15" s="48">
        <f t="shared" ref="M15:M57" si="3">ROUND(H15*E15,2)</f>
        <v>0</v>
      </c>
      <c r="N15" s="48">
        <f t="shared" ref="N15:N57" si="4">ROUND(I15*E15,2)</f>
        <v>0</v>
      </c>
      <c r="O15" s="48">
        <f t="shared" ref="O15:O57" si="5">ROUND(J15*E15,2)</f>
        <v>0</v>
      </c>
      <c r="P15" s="49">
        <f t="shared" ref="P15:P57" si="6">SUM(M15:O15)</f>
        <v>0</v>
      </c>
    </row>
    <row r="16" spans="1:16" ht="24" x14ac:dyDescent="0.15">
      <c r="A16" s="38">
        <v>2</v>
      </c>
      <c r="B16" s="39" t="s">
        <v>82</v>
      </c>
      <c r="C16" s="47" t="s">
        <v>283</v>
      </c>
      <c r="D16" s="25" t="s">
        <v>108</v>
      </c>
      <c r="E16" s="70">
        <v>1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4" x14ac:dyDescent="0.15">
      <c r="A17" s="38">
        <v>3</v>
      </c>
      <c r="B17" s="39" t="s">
        <v>82</v>
      </c>
      <c r="C17" s="47" t="s">
        <v>284</v>
      </c>
      <c r="D17" s="25" t="s">
        <v>76</v>
      </c>
      <c r="E17" s="70">
        <v>552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36" x14ac:dyDescent="0.15">
      <c r="A18" s="38">
        <v>4</v>
      </c>
      <c r="B18" s="39" t="s">
        <v>285</v>
      </c>
      <c r="C18" s="47" t="s">
        <v>286</v>
      </c>
      <c r="D18" s="25" t="s">
        <v>108</v>
      </c>
      <c r="E18" s="70">
        <v>43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36" x14ac:dyDescent="0.15">
      <c r="A19" s="38">
        <v>5</v>
      </c>
      <c r="B19" s="39" t="s">
        <v>285</v>
      </c>
      <c r="C19" s="47" t="s">
        <v>287</v>
      </c>
      <c r="D19" s="25" t="s">
        <v>108</v>
      </c>
      <c r="E19" s="70">
        <v>72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36" x14ac:dyDescent="0.15">
      <c r="A20" s="38">
        <v>6</v>
      </c>
      <c r="B20" s="39" t="s">
        <v>285</v>
      </c>
      <c r="C20" s="47" t="s">
        <v>288</v>
      </c>
      <c r="D20" s="25" t="s">
        <v>108</v>
      </c>
      <c r="E20" s="70">
        <v>50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36" x14ac:dyDescent="0.15">
      <c r="A21" s="38">
        <v>7</v>
      </c>
      <c r="B21" s="39" t="s">
        <v>285</v>
      </c>
      <c r="C21" s="47" t="s">
        <v>289</v>
      </c>
      <c r="D21" s="25" t="s">
        <v>108</v>
      </c>
      <c r="E21" s="70">
        <v>90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36" x14ac:dyDescent="0.15">
      <c r="A22" s="38">
        <v>8</v>
      </c>
      <c r="B22" s="39" t="s">
        <v>285</v>
      </c>
      <c r="C22" s="47" t="s">
        <v>290</v>
      </c>
      <c r="D22" s="25" t="s">
        <v>108</v>
      </c>
      <c r="E22" s="70">
        <v>15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36" x14ac:dyDescent="0.15">
      <c r="A23" s="38">
        <v>9</v>
      </c>
      <c r="B23" s="39" t="s">
        <v>285</v>
      </c>
      <c r="C23" s="47" t="s">
        <v>291</v>
      </c>
      <c r="D23" s="25" t="s">
        <v>108</v>
      </c>
      <c r="E23" s="70">
        <v>6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4" x14ac:dyDescent="0.15">
      <c r="A24" s="38">
        <v>10</v>
      </c>
      <c r="B24" s="39" t="s">
        <v>285</v>
      </c>
      <c r="C24" s="47" t="s">
        <v>292</v>
      </c>
      <c r="D24" s="25" t="s">
        <v>108</v>
      </c>
      <c r="E24" s="70">
        <v>276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4" x14ac:dyDescent="0.15">
      <c r="A25" s="38">
        <v>11</v>
      </c>
      <c r="B25" s="39" t="s">
        <v>285</v>
      </c>
      <c r="C25" s="47" t="s">
        <v>293</v>
      </c>
      <c r="D25" s="25" t="s">
        <v>108</v>
      </c>
      <c r="E25" s="70">
        <v>276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4" x14ac:dyDescent="0.15">
      <c r="A26" s="38">
        <v>12</v>
      </c>
      <c r="B26" s="39" t="s">
        <v>285</v>
      </c>
      <c r="C26" s="47" t="s">
        <v>294</v>
      </c>
      <c r="D26" s="25" t="s">
        <v>76</v>
      </c>
      <c r="E26" s="70">
        <v>276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4" x14ac:dyDescent="0.15">
      <c r="A27" s="38">
        <v>13</v>
      </c>
      <c r="B27" s="39" t="s">
        <v>285</v>
      </c>
      <c r="C27" s="47" t="s">
        <v>295</v>
      </c>
      <c r="D27" s="25" t="s">
        <v>76</v>
      </c>
      <c r="E27" s="70">
        <v>54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4" x14ac:dyDescent="0.15">
      <c r="A28" s="38">
        <v>14</v>
      </c>
      <c r="B28" s="39" t="s">
        <v>285</v>
      </c>
      <c r="C28" s="47" t="s">
        <v>296</v>
      </c>
      <c r="D28" s="25" t="s">
        <v>108</v>
      </c>
      <c r="E28" s="70">
        <v>29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4" x14ac:dyDescent="0.15">
      <c r="A29" s="38">
        <v>15</v>
      </c>
      <c r="B29" s="39" t="s">
        <v>285</v>
      </c>
      <c r="C29" s="47" t="s">
        <v>297</v>
      </c>
      <c r="D29" s="25" t="s">
        <v>108</v>
      </c>
      <c r="E29" s="70">
        <v>31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4" x14ac:dyDescent="0.15">
      <c r="A30" s="38">
        <v>16</v>
      </c>
      <c r="B30" s="39" t="s">
        <v>285</v>
      </c>
      <c r="C30" s="47" t="s">
        <v>298</v>
      </c>
      <c r="D30" s="25" t="s">
        <v>108</v>
      </c>
      <c r="E30" s="70">
        <v>132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4" x14ac:dyDescent="0.15">
      <c r="A31" s="38">
        <v>17</v>
      </c>
      <c r="B31" s="39" t="s">
        <v>285</v>
      </c>
      <c r="C31" s="47" t="s">
        <v>299</v>
      </c>
      <c r="D31" s="25" t="s">
        <v>108</v>
      </c>
      <c r="E31" s="70">
        <v>108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4" x14ac:dyDescent="0.15">
      <c r="A32" s="38">
        <v>18</v>
      </c>
      <c r="B32" s="39" t="s">
        <v>285</v>
      </c>
      <c r="C32" s="47" t="s">
        <v>300</v>
      </c>
      <c r="D32" s="25" t="s">
        <v>108</v>
      </c>
      <c r="E32" s="70">
        <v>270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4" x14ac:dyDescent="0.15">
      <c r="A33" s="38">
        <v>19</v>
      </c>
      <c r="B33" s="39" t="s">
        <v>285</v>
      </c>
      <c r="C33" s="47" t="s">
        <v>301</v>
      </c>
      <c r="D33" s="25" t="s">
        <v>62</v>
      </c>
      <c r="E33" s="70">
        <v>1350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4" x14ac:dyDescent="0.15">
      <c r="A34" s="38">
        <v>20</v>
      </c>
      <c r="B34" s="39" t="s">
        <v>285</v>
      </c>
      <c r="C34" s="47" t="s">
        <v>302</v>
      </c>
      <c r="D34" s="25" t="s">
        <v>62</v>
      </c>
      <c r="E34" s="70">
        <v>950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4" x14ac:dyDescent="0.15">
      <c r="A35" s="38">
        <v>21</v>
      </c>
      <c r="B35" s="39" t="s">
        <v>285</v>
      </c>
      <c r="C35" s="47" t="s">
        <v>303</v>
      </c>
      <c r="D35" s="25" t="s">
        <v>76</v>
      </c>
      <c r="E35" s="70">
        <v>552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4" x14ac:dyDescent="0.15">
      <c r="A36" s="38">
        <v>22</v>
      </c>
      <c r="B36" s="39" t="s">
        <v>285</v>
      </c>
      <c r="C36" s="47" t="s">
        <v>304</v>
      </c>
      <c r="D36" s="25" t="s">
        <v>108</v>
      </c>
      <c r="E36" s="70">
        <v>1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12" x14ac:dyDescent="0.15">
      <c r="A37" s="38"/>
      <c r="B37" s="39"/>
      <c r="C37" s="47" t="s">
        <v>305</v>
      </c>
      <c r="D37" s="25"/>
      <c r="E37" s="70"/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4" x14ac:dyDescent="0.15">
      <c r="A38" s="38">
        <v>23</v>
      </c>
      <c r="B38" s="39" t="s">
        <v>285</v>
      </c>
      <c r="C38" s="47" t="s">
        <v>306</v>
      </c>
      <c r="D38" s="25" t="s">
        <v>62</v>
      </c>
      <c r="E38" s="70">
        <v>70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4" x14ac:dyDescent="0.15">
      <c r="A39" s="38">
        <v>24</v>
      </c>
      <c r="B39" s="39" t="s">
        <v>285</v>
      </c>
      <c r="C39" s="47" t="s">
        <v>307</v>
      </c>
      <c r="D39" s="25" t="s">
        <v>62</v>
      </c>
      <c r="E39" s="70">
        <v>440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4" x14ac:dyDescent="0.15">
      <c r="A40" s="38">
        <v>25</v>
      </c>
      <c r="B40" s="39" t="s">
        <v>285</v>
      </c>
      <c r="C40" s="47" t="s">
        <v>308</v>
      </c>
      <c r="D40" s="25" t="s">
        <v>62</v>
      </c>
      <c r="E40" s="70">
        <v>130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4" x14ac:dyDescent="0.15">
      <c r="A41" s="38">
        <v>26</v>
      </c>
      <c r="B41" s="39" t="s">
        <v>285</v>
      </c>
      <c r="C41" s="47" t="s">
        <v>309</v>
      </c>
      <c r="D41" s="25" t="s">
        <v>62</v>
      </c>
      <c r="E41" s="70">
        <v>250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4" x14ac:dyDescent="0.15">
      <c r="A42" s="38">
        <v>27</v>
      </c>
      <c r="B42" s="39" t="s">
        <v>285</v>
      </c>
      <c r="C42" s="47" t="s">
        <v>310</v>
      </c>
      <c r="D42" s="25" t="s">
        <v>62</v>
      </c>
      <c r="E42" s="70">
        <v>70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4" x14ac:dyDescent="0.15">
      <c r="A43" s="38">
        <v>28</v>
      </c>
      <c r="B43" s="39" t="s">
        <v>285</v>
      </c>
      <c r="C43" s="47" t="s">
        <v>311</v>
      </c>
      <c r="D43" s="25" t="s">
        <v>62</v>
      </c>
      <c r="E43" s="70">
        <v>130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4" x14ac:dyDescent="0.15">
      <c r="A44" s="38">
        <v>29</v>
      </c>
      <c r="B44" s="39" t="s">
        <v>285</v>
      </c>
      <c r="C44" s="47" t="s">
        <v>312</v>
      </c>
      <c r="D44" s="25" t="s">
        <v>62</v>
      </c>
      <c r="E44" s="70">
        <v>60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4" x14ac:dyDescent="0.15">
      <c r="A45" s="38">
        <v>30</v>
      </c>
      <c r="B45" s="39" t="s">
        <v>285</v>
      </c>
      <c r="C45" s="47" t="s">
        <v>313</v>
      </c>
      <c r="D45" s="25" t="s">
        <v>76</v>
      </c>
      <c r="E45" s="70">
        <v>16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4" x14ac:dyDescent="0.15">
      <c r="A46" s="38">
        <v>31</v>
      </c>
      <c r="B46" s="39" t="s">
        <v>285</v>
      </c>
      <c r="C46" s="47" t="s">
        <v>314</v>
      </c>
      <c r="D46" s="25" t="s">
        <v>76</v>
      </c>
      <c r="E46" s="70">
        <v>2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4" x14ac:dyDescent="0.15">
      <c r="A47" s="38">
        <v>32</v>
      </c>
      <c r="B47" s="39" t="s">
        <v>285</v>
      </c>
      <c r="C47" s="47" t="s">
        <v>315</v>
      </c>
      <c r="D47" s="25" t="s">
        <v>76</v>
      </c>
      <c r="E47" s="70">
        <v>18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4" x14ac:dyDescent="0.15">
      <c r="A48" s="38">
        <v>33</v>
      </c>
      <c r="B48" s="39" t="s">
        <v>285</v>
      </c>
      <c r="C48" s="47" t="s">
        <v>316</v>
      </c>
      <c r="D48" s="25" t="s">
        <v>62</v>
      </c>
      <c r="E48" s="70">
        <v>70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4" x14ac:dyDescent="0.15">
      <c r="A49" s="38">
        <v>34</v>
      </c>
      <c r="B49" s="39" t="s">
        <v>285</v>
      </c>
      <c r="C49" s="47" t="s">
        <v>317</v>
      </c>
      <c r="D49" s="25" t="s">
        <v>62</v>
      </c>
      <c r="E49" s="70">
        <v>440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4" x14ac:dyDescent="0.15">
      <c r="A50" s="38">
        <v>35</v>
      </c>
      <c r="B50" s="39" t="s">
        <v>285</v>
      </c>
      <c r="C50" s="47" t="s">
        <v>318</v>
      </c>
      <c r="D50" s="25" t="s">
        <v>62</v>
      </c>
      <c r="E50" s="70">
        <v>130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4" x14ac:dyDescent="0.15">
      <c r="A51" s="38">
        <v>36</v>
      </c>
      <c r="B51" s="39" t="s">
        <v>285</v>
      </c>
      <c r="C51" s="47" t="s">
        <v>319</v>
      </c>
      <c r="D51" s="25" t="s">
        <v>62</v>
      </c>
      <c r="E51" s="70">
        <v>250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4" x14ac:dyDescent="0.15">
      <c r="A52" s="38">
        <v>37</v>
      </c>
      <c r="B52" s="39" t="s">
        <v>285</v>
      </c>
      <c r="C52" s="47" t="s">
        <v>320</v>
      </c>
      <c r="D52" s="25" t="s">
        <v>62</v>
      </c>
      <c r="E52" s="70">
        <v>70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4" x14ac:dyDescent="0.15">
      <c r="A53" s="38">
        <v>38</v>
      </c>
      <c r="B53" s="39" t="s">
        <v>285</v>
      </c>
      <c r="C53" s="47" t="s">
        <v>321</v>
      </c>
      <c r="D53" s="25" t="s">
        <v>62</v>
      </c>
      <c r="E53" s="70">
        <v>130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4" x14ac:dyDescent="0.15">
      <c r="A54" s="38">
        <v>39</v>
      </c>
      <c r="B54" s="39" t="s">
        <v>285</v>
      </c>
      <c r="C54" s="47" t="s">
        <v>322</v>
      </c>
      <c r="D54" s="25" t="s">
        <v>62</v>
      </c>
      <c r="E54" s="70">
        <v>60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4" x14ac:dyDescent="0.15">
      <c r="A55" s="38">
        <v>40</v>
      </c>
      <c r="B55" s="39" t="s">
        <v>285</v>
      </c>
      <c r="C55" s="47" t="s">
        <v>323</v>
      </c>
      <c r="D55" s="25" t="s">
        <v>108</v>
      </c>
      <c r="E55" s="70">
        <v>1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4" x14ac:dyDescent="0.15">
      <c r="A56" s="38">
        <v>41</v>
      </c>
      <c r="B56" s="39" t="s">
        <v>285</v>
      </c>
      <c r="C56" s="47" t="s">
        <v>324</v>
      </c>
      <c r="D56" s="25" t="s">
        <v>108</v>
      </c>
      <c r="E56" s="70">
        <v>1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5" thickBot="1" x14ac:dyDescent="0.2">
      <c r="A57" s="38">
        <v>42</v>
      </c>
      <c r="B57" s="39" t="s">
        <v>285</v>
      </c>
      <c r="C57" s="47" t="s">
        <v>304</v>
      </c>
      <c r="D57" s="25" t="s">
        <v>108</v>
      </c>
      <c r="E57" s="70">
        <v>1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12" thickBot="1" x14ac:dyDescent="0.2">
      <c r="A58" s="163" t="s">
        <v>363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5"/>
      <c r="L58" s="72">
        <f>SUM(L14:L57)</f>
        <v>0</v>
      </c>
      <c r="M58" s="73">
        <f>SUM(M14:M57)</f>
        <v>0</v>
      </c>
      <c r="N58" s="73">
        <f>SUM(N14:N57)</f>
        <v>0</v>
      </c>
      <c r="O58" s="73">
        <f>SUM(O14:O57)</f>
        <v>0</v>
      </c>
      <c r="P58" s="74">
        <f>SUM(P14:P57)</f>
        <v>0</v>
      </c>
    </row>
    <row r="59" spans="1:16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15">
      <c r="A61" s="1" t="s">
        <v>14</v>
      </c>
      <c r="B61" s="17"/>
      <c r="C61" s="162">
        <f>'Kops a'!C33:H33</f>
        <v>0</v>
      </c>
      <c r="D61" s="162"/>
      <c r="E61" s="162"/>
      <c r="F61" s="162"/>
      <c r="G61" s="162"/>
      <c r="H61" s="162"/>
      <c r="I61" s="17"/>
      <c r="J61" s="17"/>
      <c r="K61" s="17"/>
      <c r="L61" s="17"/>
      <c r="M61" s="17"/>
      <c r="N61" s="17"/>
      <c r="O61" s="17"/>
      <c r="P61" s="17"/>
    </row>
    <row r="62" spans="1:16" x14ac:dyDescent="0.15">
      <c r="A62" s="17"/>
      <c r="B62" s="17"/>
      <c r="C62" s="99" t="s">
        <v>15</v>
      </c>
      <c r="D62" s="99"/>
      <c r="E62" s="99"/>
      <c r="F62" s="99"/>
      <c r="G62" s="99"/>
      <c r="H62" s="99"/>
      <c r="I62" s="17"/>
      <c r="J62" s="17"/>
      <c r="K62" s="17"/>
      <c r="L62" s="17"/>
      <c r="M62" s="17"/>
      <c r="N62" s="17"/>
      <c r="O62" s="17"/>
      <c r="P62" s="17"/>
    </row>
    <row r="63" spans="1:16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15">
      <c r="A64" s="91" t="str">
        <f>'Kops a'!A36</f>
        <v>Tāme sastādīta 2021. gada __. ________________</v>
      </c>
      <c r="B64" s="92"/>
      <c r="C64" s="92"/>
      <c r="D64" s="92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15">
      <c r="A66" s="1" t="s">
        <v>37</v>
      </c>
      <c r="B66" s="17"/>
      <c r="C66" s="162">
        <f>'Kops a'!C38:H38</f>
        <v>0</v>
      </c>
      <c r="D66" s="162"/>
      <c r="E66" s="162"/>
      <c r="F66" s="162"/>
      <c r="G66" s="162"/>
      <c r="H66" s="162"/>
      <c r="I66" s="17"/>
      <c r="J66" s="17"/>
      <c r="K66" s="17"/>
      <c r="L66" s="17"/>
      <c r="M66" s="17"/>
      <c r="N66" s="17"/>
      <c r="O66" s="17"/>
      <c r="P66" s="17"/>
    </row>
    <row r="67" spans="1:16" x14ac:dyDescent="0.15">
      <c r="A67" s="17"/>
      <c r="B67" s="17"/>
      <c r="C67" s="99" t="s">
        <v>15</v>
      </c>
      <c r="D67" s="99"/>
      <c r="E67" s="99"/>
      <c r="F67" s="99"/>
      <c r="G67" s="99"/>
      <c r="H67" s="99"/>
      <c r="I67" s="17"/>
      <c r="J67" s="17"/>
      <c r="K67" s="17"/>
      <c r="L67" s="17"/>
      <c r="M67" s="17"/>
      <c r="N67" s="17"/>
      <c r="O67" s="17"/>
      <c r="P67" s="17"/>
    </row>
    <row r="68" spans="1:16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15">
      <c r="A69" s="91" t="s">
        <v>54</v>
      </c>
      <c r="B69" s="92"/>
      <c r="C69" s="96">
        <f>'Kops a'!C41</f>
        <v>0</v>
      </c>
      <c r="D69" s="51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</sheetData>
  <mergeCells count="22">
    <mergeCell ref="C67:H67"/>
    <mergeCell ref="C4:I4"/>
    <mergeCell ref="F12:K12"/>
    <mergeCell ref="A9:F9"/>
    <mergeCell ref="J9:M9"/>
    <mergeCell ref="D8:L8"/>
    <mergeCell ref="A58:K58"/>
    <mergeCell ref="C61:H61"/>
    <mergeCell ref="C62:H62"/>
    <mergeCell ref="C66:H6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57 I15:J57 D15:G57">
    <cfRule type="cellIs" dxfId="48" priority="29" operator="equal">
      <formula>0</formula>
    </cfRule>
  </conditionalFormatting>
  <conditionalFormatting sqref="N9:O9">
    <cfRule type="cellIs" dxfId="47" priority="28" operator="equal">
      <formula>0</formula>
    </cfRule>
  </conditionalFormatting>
  <conditionalFormatting sqref="C2:I2">
    <cfRule type="cellIs" dxfId="46" priority="25" operator="equal">
      <formula>0</formula>
    </cfRule>
  </conditionalFormatting>
  <conditionalFormatting sqref="O10">
    <cfRule type="cellIs" dxfId="45" priority="24" operator="equal">
      <formula>"20__. gada __. _________"</formula>
    </cfRule>
  </conditionalFormatting>
  <conditionalFormatting sqref="A58:K58">
    <cfRule type="containsText" dxfId="44" priority="23" operator="containsText" text="Tiešās izmaksas kopā, t. sk. darba devēja sociālais nodoklis __.__% ">
      <formula>NOT(ISERROR(SEARCH("Tiešās izmaksas kopā, t. sk. darba devēja sociālais nodoklis __.__% ",A58)))</formula>
    </cfRule>
  </conditionalFormatting>
  <conditionalFormatting sqref="H14:H57 K14:P57 L58:P58">
    <cfRule type="cellIs" dxfId="43" priority="18" operator="equal">
      <formula>0</formula>
    </cfRule>
  </conditionalFormatting>
  <conditionalFormatting sqref="C4:I4">
    <cfRule type="cellIs" dxfId="42" priority="17" operator="equal">
      <formula>0</formula>
    </cfRule>
  </conditionalFormatting>
  <conditionalFormatting sqref="C15:C57">
    <cfRule type="cellIs" dxfId="41" priority="16" operator="equal">
      <formula>0</formula>
    </cfRule>
  </conditionalFormatting>
  <conditionalFormatting sqref="D5:L8">
    <cfRule type="cellIs" dxfId="40" priority="13" operator="equal">
      <formula>0</formula>
    </cfRule>
  </conditionalFormatting>
  <conditionalFormatting sqref="A14:B14 D14:G14">
    <cfRule type="cellIs" dxfId="39" priority="12" operator="equal">
      <formula>0</formula>
    </cfRule>
  </conditionalFormatting>
  <conditionalFormatting sqref="C14">
    <cfRule type="cellIs" dxfId="38" priority="11" operator="equal">
      <formula>0</formula>
    </cfRule>
  </conditionalFormatting>
  <conditionalFormatting sqref="I14:J14">
    <cfRule type="cellIs" dxfId="37" priority="10" operator="equal">
      <formula>0</formula>
    </cfRule>
  </conditionalFormatting>
  <conditionalFormatting sqref="P10">
    <cfRule type="cellIs" dxfId="36" priority="9" operator="equal">
      <formula>"20__. gada __. _________"</formula>
    </cfRule>
  </conditionalFormatting>
  <conditionalFormatting sqref="C66:H66">
    <cfRule type="cellIs" dxfId="35" priority="6" operator="equal">
      <formula>0</formula>
    </cfRule>
  </conditionalFormatting>
  <conditionalFormatting sqref="C61:H61">
    <cfRule type="cellIs" dxfId="34" priority="5" operator="equal">
      <formula>0</formula>
    </cfRule>
  </conditionalFormatting>
  <conditionalFormatting sqref="C66:H66 C69 C61:H61">
    <cfRule type="cellIs" dxfId="33" priority="4" operator="equal">
      <formula>0</formula>
    </cfRule>
  </conditionalFormatting>
  <conditionalFormatting sqref="D1">
    <cfRule type="cellIs" dxfId="32" priority="3" operator="equal">
      <formula>0</formula>
    </cfRule>
  </conditionalFormatting>
  <conditionalFormatting sqref="A9:F9">
    <cfRule type="containsText" dxfId="1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EE428164-089A-404E-98DC-227888EB2467}">
            <xm:f>NOT(ISERROR(SEARCH("Tāme sastādīta ____. gada ___. ______________",A64)))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A64</xm:sqref>
        </x14:conditionalFormatting>
        <x14:conditionalFormatting xmlns:xm="http://schemas.microsoft.com/office/excel/2006/main">
          <x14:cfRule type="containsText" priority="7" operator="containsText" id="{879A8C95-2477-46CB-81ED-05AD5C15D29F}">
            <xm:f>NOT(ISERROR(SEARCH("Sertifikāta Nr. _________________________________",A69)))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71"/>
  <sheetViews>
    <sheetView tabSelected="1" workbookViewId="0">
      <selection activeCell="A60" sqref="A60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3"/>
      <c r="B1" s="23"/>
      <c r="C1" s="27" t="s">
        <v>38</v>
      </c>
      <c r="D1" s="52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15">
      <c r="A2" s="29"/>
      <c r="B2" s="29"/>
      <c r="C2" s="145" t="s">
        <v>361</v>
      </c>
      <c r="D2" s="145"/>
      <c r="E2" s="145"/>
      <c r="F2" s="145"/>
      <c r="G2" s="145"/>
      <c r="H2" s="145"/>
      <c r="I2" s="145"/>
      <c r="J2" s="29"/>
    </row>
    <row r="3" spans="1:16" x14ac:dyDescent="0.15">
      <c r="A3" s="30"/>
      <c r="B3" s="30"/>
      <c r="C3" s="108" t="s">
        <v>17</v>
      </c>
      <c r="D3" s="108"/>
      <c r="E3" s="108"/>
      <c r="F3" s="108"/>
      <c r="G3" s="108"/>
      <c r="H3" s="108"/>
      <c r="I3" s="108"/>
      <c r="J3" s="30"/>
    </row>
    <row r="4" spans="1:16" x14ac:dyDescent="0.15">
      <c r="A4" s="30"/>
      <c r="B4" s="30"/>
      <c r="C4" s="146" t="s">
        <v>52</v>
      </c>
      <c r="D4" s="146"/>
      <c r="E4" s="146"/>
      <c r="F4" s="146"/>
      <c r="G4" s="146"/>
      <c r="H4" s="146"/>
      <c r="I4" s="146"/>
      <c r="J4" s="30"/>
    </row>
    <row r="5" spans="1:16" x14ac:dyDescent="0.15">
      <c r="A5" s="23"/>
      <c r="B5" s="23"/>
      <c r="C5" s="27" t="s">
        <v>5</v>
      </c>
      <c r="D5" s="159" t="str">
        <f>'Kops a'!D6</f>
        <v>Dzīvojamā māja</v>
      </c>
      <c r="E5" s="159"/>
      <c r="F5" s="159"/>
      <c r="G5" s="159"/>
      <c r="H5" s="159"/>
      <c r="I5" s="159"/>
      <c r="J5" s="159"/>
      <c r="K5" s="159"/>
      <c r="L5" s="159"/>
      <c r="M5" s="17"/>
      <c r="N5" s="17"/>
      <c r="O5" s="17"/>
      <c r="P5" s="17"/>
    </row>
    <row r="6" spans="1:16" x14ac:dyDescent="0.15">
      <c r="A6" s="23"/>
      <c r="B6" s="23"/>
      <c r="C6" s="27" t="s">
        <v>6</v>
      </c>
      <c r="D6" s="159" t="str">
        <f>'Kops a'!D7</f>
        <v xml:space="preserve">Energoefektivitātes paaugstināšanas projekts dzīvojamai mājai </v>
      </c>
      <c r="E6" s="159"/>
      <c r="F6" s="159"/>
      <c r="G6" s="159"/>
      <c r="H6" s="159"/>
      <c r="I6" s="159"/>
      <c r="J6" s="159"/>
      <c r="K6" s="159"/>
      <c r="L6" s="159"/>
      <c r="M6" s="17"/>
      <c r="N6" s="17"/>
      <c r="O6" s="17"/>
      <c r="P6" s="17"/>
    </row>
    <row r="7" spans="1:16" x14ac:dyDescent="0.15">
      <c r="A7" s="23"/>
      <c r="B7" s="23"/>
      <c r="C7" s="27" t="s">
        <v>7</v>
      </c>
      <c r="D7" s="159" t="str">
        <f>'Kops a'!D8</f>
        <v>Mātera iela 31, Jelgava, LV-3001, KAD.NR.09000010447001</v>
      </c>
      <c r="E7" s="159"/>
      <c r="F7" s="159"/>
      <c r="G7" s="159"/>
      <c r="H7" s="159"/>
      <c r="I7" s="159"/>
      <c r="J7" s="159"/>
      <c r="K7" s="159"/>
      <c r="L7" s="159"/>
      <c r="M7" s="17"/>
      <c r="N7" s="17"/>
      <c r="O7" s="17"/>
      <c r="P7" s="17"/>
    </row>
    <row r="8" spans="1:16" x14ac:dyDescent="0.15">
      <c r="A8" s="23"/>
      <c r="B8" s="23"/>
      <c r="C8" s="4" t="s">
        <v>20</v>
      </c>
      <c r="D8" s="159">
        <f>'Kops a'!D9</f>
        <v>0</v>
      </c>
      <c r="E8" s="159"/>
      <c r="F8" s="159"/>
      <c r="G8" s="159"/>
      <c r="H8" s="159"/>
      <c r="I8" s="159"/>
      <c r="J8" s="159"/>
      <c r="K8" s="159"/>
      <c r="L8" s="159"/>
      <c r="M8" s="17"/>
      <c r="N8" s="17"/>
      <c r="O8" s="17"/>
      <c r="P8" s="17"/>
    </row>
    <row r="9" spans="1:16" ht="11.25" customHeight="1" x14ac:dyDescent="0.15">
      <c r="A9" s="147" t="s">
        <v>364</v>
      </c>
      <c r="B9" s="147"/>
      <c r="C9" s="147"/>
      <c r="D9" s="147"/>
      <c r="E9" s="147"/>
      <c r="F9" s="147"/>
      <c r="G9" s="31"/>
      <c r="H9" s="31"/>
      <c r="I9" s="31"/>
      <c r="J9" s="151" t="s">
        <v>39</v>
      </c>
      <c r="K9" s="151"/>
      <c r="L9" s="151"/>
      <c r="M9" s="151"/>
      <c r="N9" s="158">
        <f>P59</f>
        <v>0</v>
      </c>
      <c r="O9" s="158"/>
      <c r="P9" s="31"/>
    </row>
    <row r="10" spans="1:16" x14ac:dyDescent="0.15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A65</f>
        <v>Tāme sastādīta 2021. gada __. ________________</v>
      </c>
    </row>
    <row r="11" spans="1:16" ht="12" thickBot="1" x14ac:dyDescent="0.2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15">
      <c r="A12" s="123" t="s">
        <v>23</v>
      </c>
      <c r="B12" s="153" t="s">
        <v>40</v>
      </c>
      <c r="C12" s="149" t="s">
        <v>41</v>
      </c>
      <c r="D12" s="156" t="s">
        <v>42</v>
      </c>
      <c r="E12" s="160" t="s">
        <v>43</v>
      </c>
      <c r="F12" s="148" t="s">
        <v>44</v>
      </c>
      <c r="G12" s="149"/>
      <c r="H12" s="149"/>
      <c r="I12" s="149"/>
      <c r="J12" s="149"/>
      <c r="K12" s="150"/>
      <c r="L12" s="148" t="s">
        <v>45</v>
      </c>
      <c r="M12" s="149"/>
      <c r="N12" s="149"/>
      <c r="O12" s="149"/>
      <c r="P12" s="150"/>
    </row>
    <row r="13" spans="1:16" ht="126.75" customHeight="1" thickBot="1" x14ac:dyDescent="0.2">
      <c r="A13" s="152"/>
      <c r="B13" s="154"/>
      <c r="C13" s="155"/>
      <c r="D13" s="157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12" x14ac:dyDescent="0.15">
      <c r="A14" s="64"/>
      <c r="B14" s="65"/>
      <c r="C14" s="66" t="s">
        <v>326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4" x14ac:dyDescent="0.15">
      <c r="A15" s="38">
        <v>1</v>
      </c>
      <c r="B15" s="39" t="s">
        <v>327</v>
      </c>
      <c r="C15" s="47" t="s">
        <v>328</v>
      </c>
      <c r="D15" s="25" t="s">
        <v>62</v>
      </c>
      <c r="E15" s="70">
        <v>80</v>
      </c>
      <c r="F15" s="71"/>
      <c r="G15" s="68"/>
      <c r="H15" s="48">
        <f t="shared" ref="H15:H58" si="0">ROUND(F15*G15,2)</f>
        <v>0</v>
      </c>
      <c r="I15" s="68"/>
      <c r="J15" s="68"/>
      <c r="K15" s="49">
        <f t="shared" ref="K15:K58" si="1">SUM(H15:J15)</f>
        <v>0</v>
      </c>
      <c r="L15" s="50">
        <f t="shared" ref="L15:L58" si="2">ROUND(E15*F15,2)</f>
        <v>0</v>
      </c>
      <c r="M15" s="48">
        <f t="shared" ref="M15:M58" si="3">ROUND(H15*E15,2)</f>
        <v>0</v>
      </c>
      <c r="N15" s="48">
        <f t="shared" ref="N15:N58" si="4">ROUND(I15*E15,2)</f>
        <v>0</v>
      </c>
      <c r="O15" s="48">
        <f t="shared" ref="O15:O58" si="5">ROUND(J15*E15,2)</f>
        <v>0</v>
      </c>
      <c r="P15" s="49">
        <f t="shared" ref="P15:P58" si="6">SUM(M15:O15)</f>
        <v>0</v>
      </c>
    </row>
    <row r="16" spans="1:16" ht="24" x14ac:dyDescent="0.15">
      <c r="A16" s="38">
        <v>2</v>
      </c>
      <c r="B16" s="39" t="s">
        <v>327</v>
      </c>
      <c r="C16" s="47" t="s">
        <v>329</v>
      </c>
      <c r="D16" s="25" t="s">
        <v>62</v>
      </c>
      <c r="E16" s="70">
        <v>35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4" x14ac:dyDescent="0.15">
      <c r="A17" s="38">
        <v>3</v>
      </c>
      <c r="B17" s="39" t="s">
        <v>327</v>
      </c>
      <c r="C17" s="47" t="s">
        <v>330</v>
      </c>
      <c r="D17" s="25" t="s">
        <v>62</v>
      </c>
      <c r="E17" s="70">
        <v>45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4" x14ac:dyDescent="0.15">
      <c r="A18" s="38">
        <v>4</v>
      </c>
      <c r="B18" s="39" t="s">
        <v>327</v>
      </c>
      <c r="C18" s="47" t="s">
        <v>331</v>
      </c>
      <c r="D18" s="25" t="s">
        <v>332</v>
      </c>
      <c r="E18" s="70">
        <v>1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4" x14ac:dyDescent="0.15">
      <c r="A19" s="38">
        <v>5</v>
      </c>
      <c r="B19" s="39" t="s">
        <v>327</v>
      </c>
      <c r="C19" s="47" t="s">
        <v>333</v>
      </c>
      <c r="D19" s="25" t="s">
        <v>62</v>
      </c>
      <c r="E19" s="70">
        <v>180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4" x14ac:dyDescent="0.15">
      <c r="A20" s="38">
        <v>6</v>
      </c>
      <c r="B20" s="39" t="s">
        <v>327</v>
      </c>
      <c r="C20" s="47" t="s">
        <v>334</v>
      </c>
      <c r="D20" s="25" t="s">
        <v>62</v>
      </c>
      <c r="E20" s="70">
        <v>270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4" x14ac:dyDescent="0.15">
      <c r="A21" s="38">
        <v>7</v>
      </c>
      <c r="B21" s="39" t="s">
        <v>327</v>
      </c>
      <c r="C21" s="47" t="s">
        <v>335</v>
      </c>
      <c r="D21" s="25" t="s">
        <v>62</v>
      </c>
      <c r="E21" s="70">
        <v>180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4" x14ac:dyDescent="0.15">
      <c r="A22" s="38">
        <v>8</v>
      </c>
      <c r="B22" s="39" t="s">
        <v>327</v>
      </c>
      <c r="C22" s="47" t="s">
        <v>336</v>
      </c>
      <c r="D22" s="25" t="s">
        <v>62</v>
      </c>
      <c r="E22" s="70">
        <v>350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4" x14ac:dyDescent="0.15">
      <c r="A23" s="38">
        <v>9</v>
      </c>
      <c r="B23" s="39" t="s">
        <v>327</v>
      </c>
      <c r="C23" s="47" t="s">
        <v>337</v>
      </c>
      <c r="D23" s="25" t="s">
        <v>62</v>
      </c>
      <c r="E23" s="70">
        <v>45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4" x14ac:dyDescent="0.15">
      <c r="A24" s="38">
        <v>10</v>
      </c>
      <c r="B24" s="39" t="s">
        <v>327</v>
      </c>
      <c r="C24" s="47" t="s">
        <v>338</v>
      </c>
      <c r="D24" s="25" t="s">
        <v>62</v>
      </c>
      <c r="E24" s="70">
        <v>35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4" x14ac:dyDescent="0.15">
      <c r="A25" s="38">
        <v>11</v>
      </c>
      <c r="B25" s="39" t="s">
        <v>327</v>
      </c>
      <c r="C25" s="47" t="s">
        <v>339</v>
      </c>
      <c r="D25" s="25" t="s">
        <v>76</v>
      </c>
      <c r="E25" s="70">
        <v>108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4" x14ac:dyDescent="0.15">
      <c r="A26" s="38">
        <v>12</v>
      </c>
      <c r="B26" s="39" t="s">
        <v>327</v>
      </c>
      <c r="C26" s="47" t="s">
        <v>340</v>
      </c>
      <c r="D26" s="25" t="s">
        <v>76</v>
      </c>
      <c r="E26" s="70">
        <v>27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4" x14ac:dyDescent="0.15">
      <c r="A27" s="38">
        <v>13</v>
      </c>
      <c r="B27" s="39" t="s">
        <v>327</v>
      </c>
      <c r="C27" s="47" t="s">
        <v>341</v>
      </c>
      <c r="D27" s="25" t="s">
        <v>76</v>
      </c>
      <c r="E27" s="70">
        <v>1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4" x14ac:dyDescent="0.15">
      <c r="A28" s="38">
        <v>14</v>
      </c>
      <c r="B28" s="39" t="s">
        <v>342</v>
      </c>
      <c r="C28" s="47" t="s">
        <v>343</v>
      </c>
      <c r="D28" s="25" t="s">
        <v>76</v>
      </c>
      <c r="E28" s="70">
        <v>3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4" x14ac:dyDescent="0.15">
      <c r="A29" s="38">
        <v>15</v>
      </c>
      <c r="B29" s="39" t="s">
        <v>327</v>
      </c>
      <c r="C29" s="47" t="s">
        <v>344</v>
      </c>
      <c r="D29" s="25" t="s">
        <v>332</v>
      </c>
      <c r="E29" s="70">
        <v>90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4" x14ac:dyDescent="0.15">
      <c r="A30" s="38">
        <v>16</v>
      </c>
      <c r="B30" s="39" t="s">
        <v>327</v>
      </c>
      <c r="C30" s="47" t="s">
        <v>345</v>
      </c>
      <c r="D30" s="25" t="s">
        <v>332</v>
      </c>
      <c r="E30" s="70">
        <v>1</v>
      </c>
      <c r="F30" s="71">
        <v>0</v>
      </c>
      <c r="G30" s="68">
        <v>0</v>
      </c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4" x14ac:dyDescent="0.15">
      <c r="A31" s="38">
        <v>17</v>
      </c>
      <c r="B31" s="39" t="s">
        <v>327</v>
      </c>
      <c r="C31" s="47" t="s">
        <v>346</v>
      </c>
      <c r="D31" s="25" t="s">
        <v>84</v>
      </c>
      <c r="E31" s="70">
        <v>1</v>
      </c>
      <c r="F31" s="71">
        <v>0</v>
      </c>
      <c r="G31" s="68">
        <v>0</v>
      </c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4" x14ac:dyDescent="0.15">
      <c r="A32" s="38">
        <v>18</v>
      </c>
      <c r="B32" s="39" t="s">
        <v>327</v>
      </c>
      <c r="C32" s="47" t="s">
        <v>347</v>
      </c>
      <c r="D32" s="25" t="s">
        <v>348</v>
      </c>
      <c r="E32" s="70">
        <v>90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4" x14ac:dyDescent="0.15">
      <c r="A33" s="38">
        <v>19</v>
      </c>
      <c r="B33" s="39" t="s">
        <v>327</v>
      </c>
      <c r="C33" s="47" t="s">
        <v>349</v>
      </c>
      <c r="D33" s="25" t="s">
        <v>108</v>
      </c>
      <c r="E33" s="70">
        <v>1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4" x14ac:dyDescent="0.15">
      <c r="A34" s="38">
        <v>20</v>
      </c>
      <c r="B34" s="39" t="s">
        <v>327</v>
      </c>
      <c r="C34" s="47" t="s">
        <v>350</v>
      </c>
      <c r="D34" s="25" t="s">
        <v>62</v>
      </c>
      <c r="E34" s="70">
        <v>610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12" x14ac:dyDescent="0.15">
      <c r="A35" s="38"/>
      <c r="B35" s="39"/>
      <c r="C35" s="47" t="s">
        <v>351</v>
      </c>
      <c r="D35" s="25"/>
      <c r="E35" s="70"/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4" x14ac:dyDescent="0.15">
      <c r="A36" s="38">
        <v>1</v>
      </c>
      <c r="B36" s="39" t="s">
        <v>342</v>
      </c>
      <c r="C36" s="47" t="s">
        <v>352</v>
      </c>
      <c r="D36" s="25" t="s">
        <v>62</v>
      </c>
      <c r="E36" s="70">
        <v>67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4" x14ac:dyDescent="0.15">
      <c r="A37" s="38">
        <v>2</v>
      </c>
      <c r="B37" s="39" t="s">
        <v>342</v>
      </c>
      <c r="C37" s="47" t="s">
        <v>353</v>
      </c>
      <c r="D37" s="25" t="s">
        <v>62</v>
      </c>
      <c r="E37" s="70">
        <v>170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4" x14ac:dyDescent="0.15">
      <c r="A38" s="38">
        <v>3</v>
      </c>
      <c r="B38" s="39" t="s">
        <v>327</v>
      </c>
      <c r="C38" s="47" t="s">
        <v>329</v>
      </c>
      <c r="D38" s="25" t="s">
        <v>62</v>
      </c>
      <c r="E38" s="70">
        <v>35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4" x14ac:dyDescent="0.15">
      <c r="A39" s="38">
        <v>4</v>
      </c>
      <c r="B39" s="39" t="s">
        <v>327</v>
      </c>
      <c r="C39" s="47" t="s">
        <v>354</v>
      </c>
      <c r="D39" s="25" t="s">
        <v>62</v>
      </c>
      <c r="E39" s="70">
        <v>45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4" x14ac:dyDescent="0.15">
      <c r="A40" s="38">
        <v>5</v>
      </c>
      <c r="B40" s="39" t="s">
        <v>327</v>
      </c>
      <c r="C40" s="47" t="s">
        <v>331</v>
      </c>
      <c r="D40" s="25" t="s">
        <v>332</v>
      </c>
      <c r="E40" s="70">
        <v>1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4" x14ac:dyDescent="0.15">
      <c r="A41" s="38">
        <v>6</v>
      </c>
      <c r="B41" s="39" t="s">
        <v>327</v>
      </c>
      <c r="C41" s="47" t="s">
        <v>333</v>
      </c>
      <c r="D41" s="25" t="s">
        <v>62</v>
      </c>
      <c r="E41" s="70">
        <v>157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4" x14ac:dyDescent="0.15">
      <c r="A42" s="38">
        <v>7</v>
      </c>
      <c r="B42" s="39" t="s">
        <v>327</v>
      </c>
      <c r="C42" s="47" t="s">
        <v>355</v>
      </c>
      <c r="D42" s="25" t="s">
        <v>62</v>
      </c>
      <c r="E42" s="70">
        <v>90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4" x14ac:dyDescent="0.15">
      <c r="A43" s="38">
        <v>8</v>
      </c>
      <c r="B43" s="39" t="s">
        <v>327</v>
      </c>
      <c r="C43" s="47" t="s">
        <v>334</v>
      </c>
      <c r="D43" s="25" t="s">
        <v>62</v>
      </c>
      <c r="E43" s="70">
        <v>360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4" x14ac:dyDescent="0.15">
      <c r="A44" s="38">
        <v>9</v>
      </c>
      <c r="B44" s="39" t="s">
        <v>327</v>
      </c>
      <c r="C44" s="47" t="s">
        <v>356</v>
      </c>
      <c r="D44" s="25" t="s">
        <v>62</v>
      </c>
      <c r="E44" s="70">
        <v>224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4" x14ac:dyDescent="0.15">
      <c r="A45" s="38">
        <v>10</v>
      </c>
      <c r="B45" s="39" t="s">
        <v>327</v>
      </c>
      <c r="C45" s="47" t="s">
        <v>357</v>
      </c>
      <c r="D45" s="25" t="s">
        <v>62</v>
      </c>
      <c r="E45" s="70">
        <v>90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4" x14ac:dyDescent="0.15">
      <c r="A46" s="38">
        <v>11</v>
      </c>
      <c r="B46" s="39" t="s">
        <v>327</v>
      </c>
      <c r="C46" s="47" t="s">
        <v>358</v>
      </c>
      <c r="D46" s="25" t="s">
        <v>62</v>
      </c>
      <c r="E46" s="70">
        <v>539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4" x14ac:dyDescent="0.15">
      <c r="A47" s="38">
        <v>12</v>
      </c>
      <c r="B47" s="39" t="s">
        <v>327</v>
      </c>
      <c r="C47" s="47" t="s">
        <v>338</v>
      </c>
      <c r="D47" s="25" t="s">
        <v>62</v>
      </c>
      <c r="E47" s="70">
        <v>35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4" x14ac:dyDescent="0.15">
      <c r="A48" s="38">
        <v>13</v>
      </c>
      <c r="B48" s="39" t="s">
        <v>327</v>
      </c>
      <c r="C48" s="47" t="s">
        <v>337</v>
      </c>
      <c r="D48" s="25" t="s">
        <v>62</v>
      </c>
      <c r="E48" s="70">
        <v>45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4" x14ac:dyDescent="0.15">
      <c r="A49" s="38">
        <v>14</v>
      </c>
      <c r="B49" s="39" t="s">
        <v>327</v>
      </c>
      <c r="C49" s="47" t="s">
        <v>339</v>
      </c>
      <c r="D49" s="25" t="s">
        <v>76</v>
      </c>
      <c r="E49" s="70">
        <v>144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4" x14ac:dyDescent="0.15">
      <c r="A50" s="38">
        <v>15</v>
      </c>
      <c r="B50" s="39" t="s">
        <v>327</v>
      </c>
      <c r="C50" s="47" t="s">
        <v>340</v>
      </c>
      <c r="D50" s="25" t="s">
        <v>76</v>
      </c>
      <c r="E50" s="70">
        <v>22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4" x14ac:dyDescent="0.15">
      <c r="A51" s="38">
        <v>16</v>
      </c>
      <c r="B51" s="39" t="s">
        <v>327</v>
      </c>
      <c r="C51" s="47" t="s">
        <v>341</v>
      </c>
      <c r="D51" s="25" t="s">
        <v>76</v>
      </c>
      <c r="E51" s="70">
        <v>1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4" x14ac:dyDescent="0.15">
      <c r="A52" s="38">
        <v>17</v>
      </c>
      <c r="B52" s="39" t="s">
        <v>327</v>
      </c>
      <c r="C52" s="47" t="s">
        <v>343</v>
      </c>
      <c r="D52" s="25" t="s">
        <v>76</v>
      </c>
      <c r="E52" s="70">
        <v>2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4" x14ac:dyDescent="0.15">
      <c r="A53" s="38">
        <v>18</v>
      </c>
      <c r="B53" s="39" t="s">
        <v>327</v>
      </c>
      <c r="C53" s="47" t="s">
        <v>359</v>
      </c>
      <c r="D53" s="25" t="s">
        <v>76</v>
      </c>
      <c r="E53" s="70">
        <v>18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4" x14ac:dyDescent="0.15">
      <c r="A54" s="38">
        <v>19</v>
      </c>
      <c r="B54" s="39" t="s">
        <v>327</v>
      </c>
      <c r="C54" s="47" t="s">
        <v>360</v>
      </c>
      <c r="D54" s="25" t="s">
        <v>332</v>
      </c>
      <c r="E54" s="70">
        <v>90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4" x14ac:dyDescent="0.15">
      <c r="A55" s="38">
        <v>20</v>
      </c>
      <c r="B55" s="39" t="s">
        <v>327</v>
      </c>
      <c r="C55" s="47" t="s">
        <v>345</v>
      </c>
      <c r="D55" s="25" t="s">
        <v>332</v>
      </c>
      <c r="E55" s="70">
        <v>1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4" x14ac:dyDescent="0.15">
      <c r="A56" s="38">
        <v>21</v>
      </c>
      <c r="B56" s="39" t="s">
        <v>327</v>
      </c>
      <c r="C56" s="47" t="s">
        <v>346</v>
      </c>
      <c r="D56" s="25" t="s">
        <v>84</v>
      </c>
      <c r="E56" s="70">
        <v>1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4" x14ac:dyDescent="0.15">
      <c r="A57" s="38">
        <v>22</v>
      </c>
      <c r="B57" s="39" t="s">
        <v>327</v>
      </c>
      <c r="C57" s="47" t="s">
        <v>349</v>
      </c>
      <c r="D57" s="25" t="s">
        <v>108</v>
      </c>
      <c r="E57" s="70">
        <v>1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5" thickBot="1" x14ac:dyDescent="0.2">
      <c r="A58" s="38">
        <v>23</v>
      </c>
      <c r="B58" s="39" t="s">
        <v>82</v>
      </c>
      <c r="C58" s="47" t="s">
        <v>350</v>
      </c>
      <c r="D58" s="25" t="s">
        <v>62</v>
      </c>
      <c r="E58" s="70">
        <v>933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12" thickBot="1" x14ac:dyDescent="0.2">
      <c r="A59" s="163" t="s">
        <v>363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5"/>
      <c r="L59" s="72">
        <f>SUM(L14:L58)</f>
        <v>0</v>
      </c>
      <c r="M59" s="73">
        <f>SUM(M14:M58)</f>
        <v>0</v>
      </c>
      <c r="N59" s="73">
        <f>SUM(N14:N58)</f>
        <v>0</v>
      </c>
      <c r="O59" s="73">
        <f>SUM(O14:O58)</f>
        <v>0</v>
      </c>
      <c r="P59" s="74">
        <f>SUM(P14:P58)</f>
        <v>0</v>
      </c>
    </row>
    <row r="60" spans="1:16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15">
      <c r="A62" s="1" t="s">
        <v>14</v>
      </c>
      <c r="B62" s="17"/>
      <c r="C62" s="162">
        <f>'Kops a'!C33:H33</f>
        <v>0</v>
      </c>
      <c r="D62" s="162"/>
      <c r="E62" s="162"/>
      <c r="F62" s="162"/>
      <c r="G62" s="162"/>
      <c r="H62" s="162"/>
      <c r="I62" s="17"/>
      <c r="J62" s="17"/>
      <c r="K62" s="17"/>
      <c r="L62" s="17"/>
      <c r="M62" s="17"/>
      <c r="N62" s="17"/>
      <c r="O62" s="17"/>
      <c r="P62" s="17"/>
    </row>
    <row r="63" spans="1:16" x14ac:dyDescent="0.15">
      <c r="A63" s="17"/>
      <c r="B63" s="17"/>
      <c r="C63" s="99" t="s">
        <v>15</v>
      </c>
      <c r="D63" s="99"/>
      <c r="E63" s="99"/>
      <c r="F63" s="99"/>
      <c r="G63" s="99"/>
      <c r="H63" s="99"/>
      <c r="I63" s="17"/>
      <c r="J63" s="17"/>
      <c r="K63" s="17"/>
      <c r="L63" s="17"/>
      <c r="M63" s="17"/>
      <c r="N63" s="17"/>
      <c r="O63" s="17"/>
      <c r="P63" s="17"/>
    </row>
    <row r="64" spans="1:16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15">
      <c r="A65" s="91" t="str">
        <f>'Kops a'!A36</f>
        <v>Tāme sastādīta 2021. gada __. ________________</v>
      </c>
      <c r="B65" s="92"/>
      <c r="C65" s="92"/>
      <c r="D65" s="92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15">
      <c r="A67" s="1" t="s">
        <v>37</v>
      </c>
      <c r="B67" s="17"/>
      <c r="C67" s="162">
        <f>'Kops a'!C38:H38</f>
        <v>0</v>
      </c>
      <c r="D67" s="162"/>
      <c r="E67" s="162"/>
      <c r="F67" s="162"/>
      <c r="G67" s="162"/>
      <c r="H67" s="162"/>
      <c r="I67" s="17"/>
      <c r="J67" s="17"/>
      <c r="K67" s="17"/>
      <c r="L67" s="17"/>
      <c r="M67" s="17"/>
      <c r="N67" s="17"/>
      <c r="O67" s="17"/>
      <c r="P67" s="17"/>
    </row>
    <row r="68" spans="1:16" x14ac:dyDescent="0.15">
      <c r="A68" s="17"/>
      <c r="B68" s="17"/>
      <c r="C68" s="99" t="s">
        <v>15</v>
      </c>
      <c r="D68" s="99"/>
      <c r="E68" s="99"/>
      <c r="F68" s="99"/>
      <c r="G68" s="99"/>
      <c r="H68" s="99"/>
      <c r="I68" s="17"/>
      <c r="J68" s="17"/>
      <c r="K68" s="17"/>
      <c r="L68" s="17"/>
      <c r="M68" s="17"/>
      <c r="N68" s="17"/>
      <c r="O68" s="17"/>
      <c r="P68" s="17"/>
    </row>
    <row r="69" spans="1:16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15">
      <c r="A70" s="91" t="s">
        <v>54</v>
      </c>
      <c r="B70" s="92"/>
      <c r="C70" s="96">
        <f>'Kops a'!C41</f>
        <v>0</v>
      </c>
      <c r="D70" s="51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</sheetData>
  <mergeCells count="22">
    <mergeCell ref="C68:H68"/>
    <mergeCell ref="C4:I4"/>
    <mergeCell ref="F12:K12"/>
    <mergeCell ref="A9:F9"/>
    <mergeCell ref="J9:M9"/>
    <mergeCell ref="D8:L8"/>
    <mergeCell ref="A59:K59"/>
    <mergeCell ref="C62:H62"/>
    <mergeCell ref="C63:H63"/>
    <mergeCell ref="C67:H6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58 I15:J58 D15:G58">
    <cfRule type="cellIs" dxfId="28" priority="29" operator="equal">
      <formula>0</formula>
    </cfRule>
  </conditionalFormatting>
  <conditionalFormatting sqref="N9:O9">
    <cfRule type="cellIs" dxfId="27" priority="28" operator="equal">
      <formula>0</formula>
    </cfRule>
  </conditionalFormatting>
  <conditionalFormatting sqref="C2:I2">
    <cfRule type="cellIs" dxfId="26" priority="25" operator="equal">
      <formula>0</formula>
    </cfRule>
  </conditionalFormatting>
  <conditionalFormatting sqref="O10">
    <cfRule type="cellIs" dxfId="25" priority="24" operator="equal">
      <formula>"20__. gada __. _________"</formula>
    </cfRule>
  </conditionalFormatting>
  <conditionalFormatting sqref="A59:K59">
    <cfRule type="containsText" dxfId="24" priority="23" operator="containsText" text="Tiešās izmaksas kopā, t. sk. darba devēja sociālais nodoklis __.__% ">
      <formula>NOT(ISERROR(SEARCH("Tiešās izmaksas kopā, t. sk. darba devēja sociālais nodoklis __.__% ",A59)))</formula>
    </cfRule>
  </conditionalFormatting>
  <conditionalFormatting sqref="H14:H58 K14:P58 L59:P59">
    <cfRule type="cellIs" dxfId="23" priority="18" operator="equal">
      <formula>0</formula>
    </cfRule>
  </conditionalFormatting>
  <conditionalFormatting sqref="C4:I4">
    <cfRule type="cellIs" dxfId="22" priority="17" operator="equal">
      <formula>0</formula>
    </cfRule>
  </conditionalFormatting>
  <conditionalFormatting sqref="C15:C58">
    <cfRule type="cellIs" dxfId="21" priority="16" operator="equal">
      <formula>0</formula>
    </cfRule>
  </conditionalFormatting>
  <conditionalFormatting sqref="D5:L8">
    <cfRule type="cellIs" dxfId="20" priority="13" operator="equal">
      <formula>0</formula>
    </cfRule>
  </conditionalFormatting>
  <conditionalFormatting sqref="A14:B14 D14:G14">
    <cfRule type="cellIs" dxfId="19" priority="12" operator="equal">
      <formula>0</formula>
    </cfRule>
  </conditionalFormatting>
  <conditionalFormatting sqref="C14">
    <cfRule type="cellIs" dxfId="18" priority="11" operator="equal">
      <formula>0</formula>
    </cfRule>
  </conditionalFormatting>
  <conditionalFormatting sqref="I14:J14">
    <cfRule type="cellIs" dxfId="17" priority="10" operator="equal">
      <formula>0</formula>
    </cfRule>
  </conditionalFormatting>
  <conditionalFormatting sqref="P10">
    <cfRule type="cellIs" dxfId="16" priority="9" operator="equal">
      <formula>"20__. gada __. _________"</formula>
    </cfRule>
  </conditionalFormatting>
  <conditionalFormatting sqref="C67:H67">
    <cfRule type="cellIs" dxfId="15" priority="6" operator="equal">
      <formula>0</formula>
    </cfRule>
  </conditionalFormatting>
  <conditionalFormatting sqref="C62:H62">
    <cfRule type="cellIs" dxfId="14" priority="5" operator="equal">
      <formula>0</formula>
    </cfRule>
  </conditionalFormatting>
  <conditionalFormatting sqref="C67:H67 C70 C62:H62">
    <cfRule type="cellIs" dxfId="13" priority="4" operator="equal">
      <formula>0</formula>
    </cfRule>
  </conditionalFormatting>
  <conditionalFormatting sqref="D1">
    <cfRule type="cellIs" dxfId="12" priority="3" operator="equal">
      <formula>0</formula>
    </cfRule>
  </conditionalFormatting>
  <conditionalFormatting sqref="A9:F9">
    <cfRule type="containsText" dxfId="0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9C848299-F747-4D4C-BE47-58A1BBDB8A5B}">
            <xm:f>NOT(ISERROR(SEARCH("Tāme sastādīta ____. gada ___. ______________",A65)))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A65</xm:sqref>
        </x14:conditionalFormatting>
        <x14:conditionalFormatting xmlns:xm="http://schemas.microsoft.com/office/excel/2006/main">
          <x14:cfRule type="containsText" priority="7" operator="containsText" id="{1A9581D5-9790-4D5D-94E5-4E7B8C258AD0}">
            <xm:f>NOT(ISERROR(SEARCH("Sertifikāta Nr. _________________________________",A70)))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workbookViewId="0">
      <selection activeCell="D27" sqref="D27"/>
    </sheetView>
  </sheetViews>
  <sheetFormatPr baseColWidth="10" defaultColWidth="3.6640625" defaultRowHeight="11" x14ac:dyDescent="0.15"/>
  <cols>
    <col min="1" max="1" width="4" style="1" customWidth="1"/>
    <col min="2" max="2" width="5.33203125" style="1" customWidth="1"/>
    <col min="3" max="3" width="28.5" style="1" customWidth="1"/>
    <col min="4" max="4" width="6.83203125" style="1" customWidth="1"/>
    <col min="5" max="5" width="11.83203125" style="1" customWidth="1"/>
    <col min="6" max="6" width="9.83203125" style="1" customWidth="1"/>
    <col min="7" max="7" width="10" style="1" customWidth="1"/>
    <col min="8" max="8" width="8.6640625" style="1" customWidth="1"/>
    <col min="9" max="188" width="9.1640625" style="1" customWidth="1"/>
    <col min="189" max="189" width="3.6640625" style="1"/>
    <col min="190" max="190" width="4.5" style="1" customWidth="1"/>
    <col min="191" max="191" width="5.83203125" style="1" customWidth="1"/>
    <col min="192" max="192" width="36" style="1" customWidth="1"/>
    <col min="193" max="193" width="9.6640625" style="1" customWidth="1"/>
    <col min="194" max="194" width="11.8320312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3203125" style="1" customWidth="1"/>
    <col min="200" max="444" width="9.1640625" style="1" customWidth="1"/>
    <col min="445" max="445" width="3.6640625" style="1"/>
    <col min="446" max="446" width="4.5" style="1" customWidth="1"/>
    <col min="447" max="447" width="5.83203125" style="1" customWidth="1"/>
    <col min="448" max="448" width="36" style="1" customWidth="1"/>
    <col min="449" max="449" width="9.6640625" style="1" customWidth="1"/>
    <col min="450" max="450" width="11.8320312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3203125" style="1" customWidth="1"/>
    <col min="456" max="700" width="9.1640625" style="1" customWidth="1"/>
    <col min="701" max="701" width="3.6640625" style="1"/>
    <col min="702" max="702" width="4.5" style="1" customWidth="1"/>
    <col min="703" max="703" width="5.83203125" style="1" customWidth="1"/>
    <col min="704" max="704" width="36" style="1" customWidth="1"/>
    <col min="705" max="705" width="9.6640625" style="1" customWidth="1"/>
    <col min="706" max="706" width="11.8320312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3203125" style="1" customWidth="1"/>
    <col min="712" max="956" width="9.1640625" style="1" customWidth="1"/>
    <col min="957" max="957" width="3.6640625" style="1"/>
    <col min="958" max="958" width="4.5" style="1" customWidth="1"/>
    <col min="959" max="959" width="5.83203125" style="1" customWidth="1"/>
    <col min="960" max="960" width="36" style="1" customWidth="1"/>
    <col min="961" max="961" width="9.6640625" style="1" customWidth="1"/>
    <col min="962" max="962" width="11.8320312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3203125" style="1" customWidth="1"/>
    <col min="968" max="1212" width="9.1640625" style="1" customWidth="1"/>
    <col min="1213" max="1213" width="3.6640625" style="1"/>
    <col min="1214" max="1214" width="4.5" style="1" customWidth="1"/>
    <col min="1215" max="1215" width="5.83203125" style="1" customWidth="1"/>
    <col min="1216" max="1216" width="36" style="1" customWidth="1"/>
    <col min="1217" max="1217" width="9.6640625" style="1" customWidth="1"/>
    <col min="1218" max="1218" width="11.8320312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3203125" style="1" customWidth="1"/>
    <col min="1224" max="1468" width="9.1640625" style="1" customWidth="1"/>
    <col min="1469" max="1469" width="3.6640625" style="1"/>
    <col min="1470" max="1470" width="4.5" style="1" customWidth="1"/>
    <col min="1471" max="1471" width="5.83203125" style="1" customWidth="1"/>
    <col min="1472" max="1472" width="36" style="1" customWidth="1"/>
    <col min="1473" max="1473" width="9.6640625" style="1" customWidth="1"/>
    <col min="1474" max="1474" width="11.8320312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3203125" style="1" customWidth="1"/>
    <col min="1480" max="1724" width="9.1640625" style="1" customWidth="1"/>
    <col min="1725" max="1725" width="3.6640625" style="1"/>
    <col min="1726" max="1726" width="4.5" style="1" customWidth="1"/>
    <col min="1727" max="1727" width="5.83203125" style="1" customWidth="1"/>
    <col min="1728" max="1728" width="36" style="1" customWidth="1"/>
    <col min="1729" max="1729" width="9.6640625" style="1" customWidth="1"/>
    <col min="1730" max="1730" width="11.8320312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3203125" style="1" customWidth="1"/>
    <col min="1736" max="1980" width="9.1640625" style="1" customWidth="1"/>
    <col min="1981" max="1981" width="3.6640625" style="1"/>
    <col min="1982" max="1982" width="4.5" style="1" customWidth="1"/>
    <col min="1983" max="1983" width="5.83203125" style="1" customWidth="1"/>
    <col min="1984" max="1984" width="36" style="1" customWidth="1"/>
    <col min="1985" max="1985" width="9.6640625" style="1" customWidth="1"/>
    <col min="1986" max="1986" width="11.8320312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3203125" style="1" customWidth="1"/>
    <col min="1992" max="2236" width="9.1640625" style="1" customWidth="1"/>
    <col min="2237" max="2237" width="3.6640625" style="1"/>
    <col min="2238" max="2238" width="4.5" style="1" customWidth="1"/>
    <col min="2239" max="2239" width="5.83203125" style="1" customWidth="1"/>
    <col min="2240" max="2240" width="36" style="1" customWidth="1"/>
    <col min="2241" max="2241" width="9.6640625" style="1" customWidth="1"/>
    <col min="2242" max="2242" width="11.8320312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3203125" style="1" customWidth="1"/>
    <col min="2248" max="2492" width="9.1640625" style="1" customWidth="1"/>
    <col min="2493" max="2493" width="3.6640625" style="1"/>
    <col min="2494" max="2494" width="4.5" style="1" customWidth="1"/>
    <col min="2495" max="2495" width="5.83203125" style="1" customWidth="1"/>
    <col min="2496" max="2496" width="36" style="1" customWidth="1"/>
    <col min="2497" max="2497" width="9.6640625" style="1" customWidth="1"/>
    <col min="2498" max="2498" width="11.8320312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3203125" style="1" customWidth="1"/>
    <col min="2504" max="2748" width="9.1640625" style="1" customWidth="1"/>
    <col min="2749" max="2749" width="3.6640625" style="1"/>
    <col min="2750" max="2750" width="4.5" style="1" customWidth="1"/>
    <col min="2751" max="2751" width="5.83203125" style="1" customWidth="1"/>
    <col min="2752" max="2752" width="36" style="1" customWidth="1"/>
    <col min="2753" max="2753" width="9.6640625" style="1" customWidth="1"/>
    <col min="2754" max="2754" width="11.8320312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3203125" style="1" customWidth="1"/>
    <col min="2760" max="3004" width="9.1640625" style="1" customWidth="1"/>
    <col min="3005" max="3005" width="3.6640625" style="1"/>
    <col min="3006" max="3006" width="4.5" style="1" customWidth="1"/>
    <col min="3007" max="3007" width="5.83203125" style="1" customWidth="1"/>
    <col min="3008" max="3008" width="36" style="1" customWidth="1"/>
    <col min="3009" max="3009" width="9.6640625" style="1" customWidth="1"/>
    <col min="3010" max="3010" width="11.8320312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3203125" style="1" customWidth="1"/>
    <col min="3016" max="3260" width="9.1640625" style="1" customWidth="1"/>
    <col min="3261" max="3261" width="3.6640625" style="1"/>
    <col min="3262" max="3262" width="4.5" style="1" customWidth="1"/>
    <col min="3263" max="3263" width="5.83203125" style="1" customWidth="1"/>
    <col min="3264" max="3264" width="36" style="1" customWidth="1"/>
    <col min="3265" max="3265" width="9.6640625" style="1" customWidth="1"/>
    <col min="3266" max="3266" width="11.8320312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3203125" style="1" customWidth="1"/>
    <col min="3272" max="3516" width="9.1640625" style="1" customWidth="1"/>
    <col min="3517" max="3517" width="3.6640625" style="1"/>
    <col min="3518" max="3518" width="4.5" style="1" customWidth="1"/>
    <col min="3519" max="3519" width="5.83203125" style="1" customWidth="1"/>
    <col min="3520" max="3520" width="36" style="1" customWidth="1"/>
    <col min="3521" max="3521" width="9.6640625" style="1" customWidth="1"/>
    <col min="3522" max="3522" width="11.8320312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3203125" style="1" customWidth="1"/>
    <col min="3528" max="3772" width="9.1640625" style="1" customWidth="1"/>
    <col min="3773" max="3773" width="3.6640625" style="1"/>
    <col min="3774" max="3774" width="4.5" style="1" customWidth="1"/>
    <col min="3775" max="3775" width="5.83203125" style="1" customWidth="1"/>
    <col min="3776" max="3776" width="36" style="1" customWidth="1"/>
    <col min="3777" max="3777" width="9.6640625" style="1" customWidth="1"/>
    <col min="3778" max="3778" width="11.8320312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3203125" style="1" customWidth="1"/>
    <col min="3784" max="4028" width="9.1640625" style="1" customWidth="1"/>
    <col min="4029" max="4029" width="3.6640625" style="1"/>
    <col min="4030" max="4030" width="4.5" style="1" customWidth="1"/>
    <col min="4031" max="4031" width="5.83203125" style="1" customWidth="1"/>
    <col min="4032" max="4032" width="36" style="1" customWidth="1"/>
    <col min="4033" max="4033" width="9.6640625" style="1" customWidth="1"/>
    <col min="4034" max="4034" width="11.8320312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3203125" style="1" customWidth="1"/>
    <col min="4040" max="4284" width="9.1640625" style="1" customWidth="1"/>
    <col min="4285" max="4285" width="3.6640625" style="1"/>
    <col min="4286" max="4286" width="4.5" style="1" customWidth="1"/>
    <col min="4287" max="4287" width="5.83203125" style="1" customWidth="1"/>
    <col min="4288" max="4288" width="36" style="1" customWidth="1"/>
    <col min="4289" max="4289" width="9.6640625" style="1" customWidth="1"/>
    <col min="4290" max="4290" width="11.8320312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3203125" style="1" customWidth="1"/>
    <col min="4296" max="4540" width="9.1640625" style="1" customWidth="1"/>
    <col min="4541" max="4541" width="3.6640625" style="1"/>
    <col min="4542" max="4542" width="4.5" style="1" customWidth="1"/>
    <col min="4543" max="4543" width="5.83203125" style="1" customWidth="1"/>
    <col min="4544" max="4544" width="36" style="1" customWidth="1"/>
    <col min="4545" max="4545" width="9.6640625" style="1" customWidth="1"/>
    <col min="4546" max="4546" width="11.8320312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3203125" style="1" customWidth="1"/>
    <col min="4552" max="4796" width="9.1640625" style="1" customWidth="1"/>
    <col min="4797" max="4797" width="3.6640625" style="1"/>
    <col min="4798" max="4798" width="4.5" style="1" customWidth="1"/>
    <col min="4799" max="4799" width="5.83203125" style="1" customWidth="1"/>
    <col min="4800" max="4800" width="36" style="1" customWidth="1"/>
    <col min="4801" max="4801" width="9.6640625" style="1" customWidth="1"/>
    <col min="4802" max="4802" width="11.8320312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3203125" style="1" customWidth="1"/>
    <col min="4808" max="5052" width="9.1640625" style="1" customWidth="1"/>
    <col min="5053" max="5053" width="3.6640625" style="1"/>
    <col min="5054" max="5054" width="4.5" style="1" customWidth="1"/>
    <col min="5055" max="5055" width="5.83203125" style="1" customWidth="1"/>
    <col min="5056" max="5056" width="36" style="1" customWidth="1"/>
    <col min="5057" max="5057" width="9.6640625" style="1" customWidth="1"/>
    <col min="5058" max="5058" width="11.8320312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3203125" style="1" customWidth="1"/>
    <col min="5064" max="5308" width="9.1640625" style="1" customWidth="1"/>
    <col min="5309" max="5309" width="3.6640625" style="1"/>
    <col min="5310" max="5310" width="4.5" style="1" customWidth="1"/>
    <col min="5311" max="5311" width="5.83203125" style="1" customWidth="1"/>
    <col min="5312" max="5312" width="36" style="1" customWidth="1"/>
    <col min="5313" max="5313" width="9.6640625" style="1" customWidth="1"/>
    <col min="5314" max="5314" width="11.8320312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3203125" style="1" customWidth="1"/>
    <col min="5320" max="5564" width="9.1640625" style="1" customWidth="1"/>
    <col min="5565" max="5565" width="3.6640625" style="1"/>
    <col min="5566" max="5566" width="4.5" style="1" customWidth="1"/>
    <col min="5567" max="5567" width="5.83203125" style="1" customWidth="1"/>
    <col min="5568" max="5568" width="36" style="1" customWidth="1"/>
    <col min="5569" max="5569" width="9.6640625" style="1" customWidth="1"/>
    <col min="5570" max="5570" width="11.8320312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3203125" style="1" customWidth="1"/>
    <col min="5576" max="5820" width="9.1640625" style="1" customWidth="1"/>
    <col min="5821" max="5821" width="3.6640625" style="1"/>
    <col min="5822" max="5822" width="4.5" style="1" customWidth="1"/>
    <col min="5823" max="5823" width="5.83203125" style="1" customWidth="1"/>
    <col min="5824" max="5824" width="36" style="1" customWidth="1"/>
    <col min="5825" max="5825" width="9.6640625" style="1" customWidth="1"/>
    <col min="5826" max="5826" width="11.8320312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3203125" style="1" customWidth="1"/>
    <col min="5832" max="6076" width="9.1640625" style="1" customWidth="1"/>
    <col min="6077" max="6077" width="3.6640625" style="1"/>
    <col min="6078" max="6078" width="4.5" style="1" customWidth="1"/>
    <col min="6079" max="6079" width="5.83203125" style="1" customWidth="1"/>
    <col min="6080" max="6080" width="36" style="1" customWidth="1"/>
    <col min="6081" max="6081" width="9.6640625" style="1" customWidth="1"/>
    <col min="6082" max="6082" width="11.8320312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3203125" style="1" customWidth="1"/>
    <col min="6088" max="6332" width="9.1640625" style="1" customWidth="1"/>
    <col min="6333" max="6333" width="3.6640625" style="1"/>
    <col min="6334" max="6334" width="4.5" style="1" customWidth="1"/>
    <col min="6335" max="6335" width="5.83203125" style="1" customWidth="1"/>
    <col min="6336" max="6336" width="36" style="1" customWidth="1"/>
    <col min="6337" max="6337" width="9.6640625" style="1" customWidth="1"/>
    <col min="6338" max="6338" width="11.8320312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3203125" style="1" customWidth="1"/>
    <col min="6344" max="6588" width="9.1640625" style="1" customWidth="1"/>
    <col min="6589" max="6589" width="3.6640625" style="1"/>
    <col min="6590" max="6590" width="4.5" style="1" customWidth="1"/>
    <col min="6591" max="6591" width="5.83203125" style="1" customWidth="1"/>
    <col min="6592" max="6592" width="36" style="1" customWidth="1"/>
    <col min="6593" max="6593" width="9.6640625" style="1" customWidth="1"/>
    <col min="6594" max="6594" width="11.8320312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3203125" style="1" customWidth="1"/>
    <col min="6600" max="6844" width="9.1640625" style="1" customWidth="1"/>
    <col min="6845" max="6845" width="3.6640625" style="1"/>
    <col min="6846" max="6846" width="4.5" style="1" customWidth="1"/>
    <col min="6847" max="6847" width="5.83203125" style="1" customWidth="1"/>
    <col min="6848" max="6848" width="36" style="1" customWidth="1"/>
    <col min="6849" max="6849" width="9.6640625" style="1" customWidth="1"/>
    <col min="6850" max="6850" width="11.8320312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3203125" style="1" customWidth="1"/>
    <col min="6856" max="7100" width="9.1640625" style="1" customWidth="1"/>
    <col min="7101" max="7101" width="3.6640625" style="1"/>
    <col min="7102" max="7102" width="4.5" style="1" customWidth="1"/>
    <col min="7103" max="7103" width="5.83203125" style="1" customWidth="1"/>
    <col min="7104" max="7104" width="36" style="1" customWidth="1"/>
    <col min="7105" max="7105" width="9.6640625" style="1" customWidth="1"/>
    <col min="7106" max="7106" width="11.8320312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3203125" style="1" customWidth="1"/>
    <col min="7112" max="7356" width="9.1640625" style="1" customWidth="1"/>
    <col min="7357" max="7357" width="3.6640625" style="1"/>
    <col min="7358" max="7358" width="4.5" style="1" customWidth="1"/>
    <col min="7359" max="7359" width="5.83203125" style="1" customWidth="1"/>
    <col min="7360" max="7360" width="36" style="1" customWidth="1"/>
    <col min="7361" max="7361" width="9.6640625" style="1" customWidth="1"/>
    <col min="7362" max="7362" width="11.8320312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3203125" style="1" customWidth="1"/>
    <col min="7368" max="7612" width="9.1640625" style="1" customWidth="1"/>
    <col min="7613" max="7613" width="3.6640625" style="1"/>
    <col min="7614" max="7614" width="4.5" style="1" customWidth="1"/>
    <col min="7615" max="7615" width="5.83203125" style="1" customWidth="1"/>
    <col min="7616" max="7616" width="36" style="1" customWidth="1"/>
    <col min="7617" max="7617" width="9.6640625" style="1" customWidth="1"/>
    <col min="7618" max="7618" width="11.8320312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3203125" style="1" customWidth="1"/>
    <col min="7624" max="7868" width="9.1640625" style="1" customWidth="1"/>
    <col min="7869" max="7869" width="3.6640625" style="1"/>
    <col min="7870" max="7870" width="4.5" style="1" customWidth="1"/>
    <col min="7871" max="7871" width="5.83203125" style="1" customWidth="1"/>
    <col min="7872" max="7872" width="36" style="1" customWidth="1"/>
    <col min="7873" max="7873" width="9.6640625" style="1" customWidth="1"/>
    <col min="7874" max="7874" width="11.8320312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3203125" style="1" customWidth="1"/>
    <col min="7880" max="8124" width="9.1640625" style="1" customWidth="1"/>
    <col min="8125" max="8125" width="3.6640625" style="1"/>
    <col min="8126" max="8126" width="4.5" style="1" customWidth="1"/>
    <col min="8127" max="8127" width="5.83203125" style="1" customWidth="1"/>
    <col min="8128" max="8128" width="36" style="1" customWidth="1"/>
    <col min="8129" max="8129" width="9.6640625" style="1" customWidth="1"/>
    <col min="8130" max="8130" width="11.8320312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3203125" style="1" customWidth="1"/>
    <col min="8136" max="8380" width="9.1640625" style="1" customWidth="1"/>
    <col min="8381" max="8381" width="3.6640625" style="1"/>
    <col min="8382" max="8382" width="4.5" style="1" customWidth="1"/>
    <col min="8383" max="8383" width="5.83203125" style="1" customWidth="1"/>
    <col min="8384" max="8384" width="36" style="1" customWidth="1"/>
    <col min="8385" max="8385" width="9.6640625" style="1" customWidth="1"/>
    <col min="8386" max="8386" width="11.8320312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3203125" style="1" customWidth="1"/>
    <col min="8392" max="8636" width="9.1640625" style="1" customWidth="1"/>
    <col min="8637" max="8637" width="3.6640625" style="1"/>
    <col min="8638" max="8638" width="4.5" style="1" customWidth="1"/>
    <col min="8639" max="8639" width="5.83203125" style="1" customWidth="1"/>
    <col min="8640" max="8640" width="36" style="1" customWidth="1"/>
    <col min="8641" max="8641" width="9.6640625" style="1" customWidth="1"/>
    <col min="8642" max="8642" width="11.8320312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3203125" style="1" customWidth="1"/>
    <col min="8648" max="8892" width="9.1640625" style="1" customWidth="1"/>
    <col min="8893" max="8893" width="3.6640625" style="1"/>
    <col min="8894" max="8894" width="4.5" style="1" customWidth="1"/>
    <col min="8895" max="8895" width="5.83203125" style="1" customWidth="1"/>
    <col min="8896" max="8896" width="36" style="1" customWidth="1"/>
    <col min="8897" max="8897" width="9.6640625" style="1" customWidth="1"/>
    <col min="8898" max="8898" width="11.8320312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3203125" style="1" customWidth="1"/>
    <col min="8904" max="9148" width="9.1640625" style="1" customWidth="1"/>
    <col min="9149" max="9149" width="3.6640625" style="1"/>
    <col min="9150" max="9150" width="4.5" style="1" customWidth="1"/>
    <col min="9151" max="9151" width="5.83203125" style="1" customWidth="1"/>
    <col min="9152" max="9152" width="36" style="1" customWidth="1"/>
    <col min="9153" max="9153" width="9.6640625" style="1" customWidth="1"/>
    <col min="9154" max="9154" width="11.8320312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3203125" style="1" customWidth="1"/>
    <col min="9160" max="9404" width="9.1640625" style="1" customWidth="1"/>
    <col min="9405" max="9405" width="3.6640625" style="1"/>
    <col min="9406" max="9406" width="4.5" style="1" customWidth="1"/>
    <col min="9407" max="9407" width="5.83203125" style="1" customWidth="1"/>
    <col min="9408" max="9408" width="36" style="1" customWidth="1"/>
    <col min="9409" max="9409" width="9.6640625" style="1" customWidth="1"/>
    <col min="9410" max="9410" width="11.8320312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3203125" style="1" customWidth="1"/>
    <col min="9416" max="9660" width="9.1640625" style="1" customWidth="1"/>
    <col min="9661" max="9661" width="3.6640625" style="1"/>
    <col min="9662" max="9662" width="4.5" style="1" customWidth="1"/>
    <col min="9663" max="9663" width="5.83203125" style="1" customWidth="1"/>
    <col min="9664" max="9664" width="36" style="1" customWidth="1"/>
    <col min="9665" max="9665" width="9.6640625" style="1" customWidth="1"/>
    <col min="9666" max="9666" width="11.8320312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3203125" style="1" customWidth="1"/>
    <col min="9672" max="9916" width="9.1640625" style="1" customWidth="1"/>
    <col min="9917" max="9917" width="3.6640625" style="1"/>
    <col min="9918" max="9918" width="4.5" style="1" customWidth="1"/>
    <col min="9919" max="9919" width="5.83203125" style="1" customWidth="1"/>
    <col min="9920" max="9920" width="36" style="1" customWidth="1"/>
    <col min="9921" max="9921" width="9.6640625" style="1" customWidth="1"/>
    <col min="9922" max="9922" width="11.8320312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3203125" style="1" customWidth="1"/>
    <col min="9928" max="10172" width="9.1640625" style="1" customWidth="1"/>
    <col min="10173" max="10173" width="3.6640625" style="1"/>
    <col min="10174" max="10174" width="4.5" style="1" customWidth="1"/>
    <col min="10175" max="10175" width="5.83203125" style="1" customWidth="1"/>
    <col min="10176" max="10176" width="36" style="1" customWidth="1"/>
    <col min="10177" max="10177" width="9.6640625" style="1" customWidth="1"/>
    <col min="10178" max="10178" width="11.8320312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3203125" style="1" customWidth="1"/>
    <col min="10184" max="10428" width="9.1640625" style="1" customWidth="1"/>
    <col min="10429" max="10429" width="3.6640625" style="1"/>
    <col min="10430" max="10430" width="4.5" style="1" customWidth="1"/>
    <col min="10431" max="10431" width="5.83203125" style="1" customWidth="1"/>
    <col min="10432" max="10432" width="36" style="1" customWidth="1"/>
    <col min="10433" max="10433" width="9.6640625" style="1" customWidth="1"/>
    <col min="10434" max="10434" width="11.8320312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3203125" style="1" customWidth="1"/>
    <col min="10440" max="10684" width="9.1640625" style="1" customWidth="1"/>
    <col min="10685" max="10685" width="3.6640625" style="1"/>
    <col min="10686" max="10686" width="4.5" style="1" customWidth="1"/>
    <col min="10687" max="10687" width="5.83203125" style="1" customWidth="1"/>
    <col min="10688" max="10688" width="36" style="1" customWidth="1"/>
    <col min="10689" max="10689" width="9.6640625" style="1" customWidth="1"/>
    <col min="10690" max="10690" width="11.8320312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3203125" style="1" customWidth="1"/>
    <col min="10696" max="10940" width="9.1640625" style="1" customWidth="1"/>
    <col min="10941" max="10941" width="3.6640625" style="1"/>
    <col min="10942" max="10942" width="4.5" style="1" customWidth="1"/>
    <col min="10943" max="10943" width="5.83203125" style="1" customWidth="1"/>
    <col min="10944" max="10944" width="36" style="1" customWidth="1"/>
    <col min="10945" max="10945" width="9.6640625" style="1" customWidth="1"/>
    <col min="10946" max="10946" width="11.8320312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3203125" style="1" customWidth="1"/>
    <col min="10952" max="11196" width="9.1640625" style="1" customWidth="1"/>
    <col min="11197" max="11197" width="3.6640625" style="1"/>
    <col min="11198" max="11198" width="4.5" style="1" customWidth="1"/>
    <col min="11199" max="11199" width="5.83203125" style="1" customWidth="1"/>
    <col min="11200" max="11200" width="36" style="1" customWidth="1"/>
    <col min="11201" max="11201" width="9.6640625" style="1" customWidth="1"/>
    <col min="11202" max="11202" width="11.8320312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3203125" style="1" customWidth="1"/>
    <col min="11208" max="11452" width="9.1640625" style="1" customWidth="1"/>
    <col min="11453" max="11453" width="3.6640625" style="1"/>
    <col min="11454" max="11454" width="4.5" style="1" customWidth="1"/>
    <col min="11455" max="11455" width="5.83203125" style="1" customWidth="1"/>
    <col min="11456" max="11456" width="36" style="1" customWidth="1"/>
    <col min="11457" max="11457" width="9.6640625" style="1" customWidth="1"/>
    <col min="11458" max="11458" width="11.8320312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3203125" style="1" customWidth="1"/>
    <col min="11464" max="11708" width="9.1640625" style="1" customWidth="1"/>
    <col min="11709" max="11709" width="3.6640625" style="1"/>
    <col min="11710" max="11710" width="4.5" style="1" customWidth="1"/>
    <col min="11711" max="11711" width="5.83203125" style="1" customWidth="1"/>
    <col min="11712" max="11712" width="36" style="1" customWidth="1"/>
    <col min="11713" max="11713" width="9.6640625" style="1" customWidth="1"/>
    <col min="11714" max="11714" width="11.8320312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3203125" style="1" customWidth="1"/>
    <col min="11720" max="11964" width="9.1640625" style="1" customWidth="1"/>
    <col min="11965" max="11965" width="3.6640625" style="1"/>
    <col min="11966" max="11966" width="4.5" style="1" customWidth="1"/>
    <col min="11967" max="11967" width="5.83203125" style="1" customWidth="1"/>
    <col min="11968" max="11968" width="36" style="1" customWidth="1"/>
    <col min="11969" max="11969" width="9.6640625" style="1" customWidth="1"/>
    <col min="11970" max="11970" width="11.8320312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3203125" style="1" customWidth="1"/>
    <col min="11976" max="12220" width="9.1640625" style="1" customWidth="1"/>
    <col min="12221" max="12221" width="3.6640625" style="1"/>
    <col min="12222" max="12222" width="4.5" style="1" customWidth="1"/>
    <col min="12223" max="12223" width="5.83203125" style="1" customWidth="1"/>
    <col min="12224" max="12224" width="36" style="1" customWidth="1"/>
    <col min="12225" max="12225" width="9.6640625" style="1" customWidth="1"/>
    <col min="12226" max="12226" width="11.8320312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3203125" style="1" customWidth="1"/>
    <col min="12232" max="12476" width="9.1640625" style="1" customWidth="1"/>
    <col min="12477" max="12477" width="3.6640625" style="1"/>
    <col min="12478" max="12478" width="4.5" style="1" customWidth="1"/>
    <col min="12479" max="12479" width="5.83203125" style="1" customWidth="1"/>
    <col min="12480" max="12480" width="36" style="1" customWidth="1"/>
    <col min="12481" max="12481" width="9.6640625" style="1" customWidth="1"/>
    <col min="12482" max="12482" width="11.8320312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3203125" style="1" customWidth="1"/>
    <col min="12488" max="12732" width="9.1640625" style="1" customWidth="1"/>
    <col min="12733" max="12733" width="3.6640625" style="1"/>
    <col min="12734" max="12734" width="4.5" style="1" customWidth="1"/>
    <col min="12735" max="12735" width="5.83203125" style="1" customWidth="1"/>
    <col min="12736" max="12736" width="36" style="1" customWidth="1"/>
    <col min="12737" max="12737" width="9.6640625" style="1" customWidth="1"/>
    <col min="12738" max="12738" width="11.8320312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3203125" style="1" customWidth="1"/>
    <col min="12744" max="12988" width="9.1640625" style="1" customWidth="1"/>
    <col min="12989" max="12989" width="3.6640625" style="1"/>
    <col min="12990" max="12990" width="4.5" style="1" customWidth="1"/>
    <col min="12991" max="12991" width="5.83203125" style="1" customWidth="1"/>
    <col min="12992" max="12992" width="36" style="1" customWidth="1"/>
    <col min="12993" max="12993" width="9.6640625" style="1" customWidth="1"/>
    <col min="12994" max="12994" width="11.8320312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3203125" style="1" customWidth="1"/>
    <col min="13000" max="13244" width="9.1640625" style="1" customWidth="1"/>
    <col min="13245" max="13245" width="3.6640625" style="1"/>
    <col min="13246" max="13246" width="4.5" style="1" customWidth="1"/>
    <col min="13247" max="13247" width="5.83203125" style="1" customWidth="1"/>
    <col min="13248" max="13248" width="36" style="1" customWidth="1"/>
    <col min="13249" max="13249" width="9.6640625" style="1" customWidth="1"/>
    <col min="13250" max="13250" width="11.8320312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3203125" style="1" customWidth="1"/>
    <col min="13256" max="13500" width="9.1640625" style="1" customWidth="1"/>
    <col min="13501" max="13501" width="3.6640625" style="1"/>
    <col min="13502" max="13502" width="4.5" style="1" customWidth="1"/>
    <col min="13503" max="13503" width="5.83203125" style="1" customWidth="1"/>
    <col min="13504" max="13504" width="36" style="1" customWidth="1"/>
    <col min="13505" max="13505" width="9.6640625" style="1" customWidth="1"/>
    <col min="13506" max="13506" width="11.8320312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3203125" style="1" customWidth="1"/>
    <col min="13512" max="13756" width="9.1640625" style="1" customWidth="1"/>
    <col min="13757" max="13757" width="3.6640625" style="1"/>
    <col min="13758" max="13758" width="4.5" style="1" customWidth="1"/>
    <col min="13759" max="13759" width="5.83203125" style="1" customWidth="1"/>
    <col min="13760" max="13760" width="36" style="1" customWidth="1"/>
    <col min="13761" max="13761" width="9.6640625" style="1" customWidth="1"/>
    <col min="13762" max="13762" width="11.8320312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3203125" style="1" customWidth="1"/>
    <col min="13768" max="14012" width="9.1640625" style="1" customWidth="1"/>
    <col min="14013" max="14013" width="3.6640625" style="1"/>
    <col min="14014" max="14014" width="4.5" style="1" customWidth="1"/>
    <col min="14015" max="14015" width="5.83203125" style="1" customWidth="1"/>
    <col min="14016" max="14016" width="36" style="1" customWidth="1"/>
    <col min="14017" max="14017" width="9.6640625" style="1" customWidth="1"/>
    <col min="14018" max="14018" width="11.8320312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3203125" style="1" customWidth="1"/>
    <col min="14024" max="14268" width="9.1640625" style="1" customWidth="1"/>
    <col min="14269" max="14269" width="3.6640625" style="1"/>
    <col min="14270" max="14270" width="4.5" style="1" customWidth="1"/>
    <col min="14271" max="14271" width="5.83203125" style="1" customWidth="1"/>
    <col min="14272" max="14272" width="36" style="1" customWidth="1"/>
    <col min="14273" max="14273" width="9.6640625" style="1" customWidth="1"/>
    <col min="14274" max="14274" width="11.8320312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3203125" style="1" customWidth="1"/>
    <col min="14280" max="14524" width="9.1640625" style="1" customWidth="1"/>
    <col min="14525" max="14525" width="3.6640625" style="1"/>
    <col min="14526" max="14526" width="4.5" style="1" customWidth="1"/>
    <col min="14527" max="14527" width="5.83203125" style="1" customWidth="1"/>
    <col min="14528" max="14528" width="36" style="1" customWidth="1"/>
    <col min="14529" max="14529" width="9.6640625" style="1" customWidth="1"/>
    <col min="14530" max="14530" width="11.8320312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3203125" style="1" customWidth="1"/>
    <col min="14536" max="14780" width="9.1640625" style="1" customWidth="1"/>
    <col min="14781" max="14781" width="3.6640625" style="1"/>
    <col min="14782" max="14782" width="4.5" style="1" customWidth="1"/>
    <col min="14783" max="14783" width="5.83203125" style="1" customWidth="1"/>
    <col min="14784" max="14784" width="36" style="1" customWidth="1"/>
    <col min="14785" max="14785" width="9.6640625" style="1" customWidth="1"/>
    <col min="14786" max="14786" width="11.8320312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3203125" style="1" customWidth="1"/>
    <col min="14792" max="15036" width="9.1640625" style="1" customWidth="1"/>
    <col min="15037" max="15037" width="3.6640625" style="1"/>
    <col min="15038" max="15038" width="4.5" style="1" customWidth="1"/>
    <col min="15039" max="15039" width="5.83203125" style="1" customWidth="1"/>
    <col min="15040" max="15040" width="36" style="1" customWidth="1"/>
    <col min="15041" max="15041" width="9.6640625" style="1" customWidth="1"/>
    <col min="15042" max="15042" width="11.8320312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3203125" style="1" customWidth="1"/>
    <col min="15048" max="15292" width="9.1640625" style="1" customWidth="1"/>
    <col min="15293" max="15293" width="3.6640625" style="1"/>
    <col min="15294" max="15294" width="4.5" style="1" customWidth="1"/>
    <col min="15295" max="15295" width="5.83203125" style="1" customWidth="1"/>
    <col min="15296" max="15296" width="36" style="1" customWidth="1"/>
    <col min="15297" max="15297" width="9.6640625" style="1" customWidth="1"/>
    <col min="15298" max="15298" width="11.8320312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3203125" style="1" customWidth="1"/>
    <col min="15304" max="15548" width="9.1640625" style="1" customWidth="1"/>
    <col min="15549" max="15549" width="3.6640625" style="1"/>
    <col min="15550" max="15550" width="4.5" style="1" customWidth="1"/>
    <col min="15551" max="15551" width="5.83203125" style="1" customWidth="1"/>
    <col min="15552" max="15552" width="36" style="1" customWidth="1"/>
    <col min="15553" max="15553" width="9.6640625" style="1" customWidth="1"/>
    <col min="15554" max="15554" width="11.8320312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3203125" style="1" customWidth="1"/>
    <col min="15560" max="15804" width="9.1640625" style="1" customWidth="1"/>
    <col min="15805" max="15805" width="3.6640625" style="1"/>
    <col min="15806" max="15806" width="4.5" style="1" customWidth="1"/>
    <col min="15807" max="15807" width="5.83203125" style="1" customWidth="1"/>
    <col min="15808" max="15808" width="36" style="1" customWidth="1"/>
    <col min="15809" max="15809" width="9.6640625" style="1" customWidth="1"/>
    <col min="15810" max="15810" width="11.8320312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3203125" style="1" customWidth="1"/>
    <col min="15816" max="16060" width="9.1640625" style="1" customWidth="1"/>
    <col min="16061" max="16061" width="3.6640625" style="1"/>
    <col min="16062" max="16062" width="4.5" style="1" customWidth="1"/>
    <col min="16063" max="16063" width="5.83203125" style="1" customWidth="1"/>
    <col min="16064" max="16064" width="36" style="1" customWidth="1"/>
    <col min="16065" max="16065" width="9.6640625" style="1" customWidth="1"/>
    <col min="16066" max="16066" width="11.8320312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3203125" style="1" customWidth="1"/>
    <col min="16072" max="16316" width="9.1640625" style="1" customWidth="1"/>
    <col min="16317" max="16384" width="3.6640625" style="1"/>
  </cols>
  <sheetData>
    <row r="1" spans="1:9" x14ac:dyDescent="0.15">
      <c r="C1" s="4"/>
      <c r="G1" s="101"/>
      <c r="H1" s="101"/>
      <c r="I1" s="101"/>
    </row>
    <row r="2" spans="1:9" x14ac:dyDescent="0.15">
      <c r="A2" s="107" t="s">
        <v>16</v>
      </c>
      <c r="B2" s="107"/>
      <c r="C2" s="107"/>
      <c r="D2" s="107"/>
      <c r="E2" s="107"/>
      <c r="F2" s="107"/>
      <c r="G2" s="107"/>
      <c r="H2" s="107"/>
      <c r="I2" s="107"/>
    </row>
    <row r="3" spans="1:9" x14ac:dyDescent="0.15">
      <c r="A3" s="2"/>
      <c r="B3" s="2"/>
      <c r="C3" s="2"/>
      <c r="D3" s="2"/>
      <c r="E3" s="2"/>
      <c r="F3" s="2"/>
      <c r="G3" s="2"/>
      <c r="H3" s="2"/>
      <c r="I3" s="2"/>
    </row>
    <row r="4" spans="1:9" x14ac:dyDescent="0.15">
      <c r="A4" s="2"/>
      <c r="B4" s="2"/>
      <c r="C4" s="108" t="s">
        <v>17</v>
      </c>
      <c r="D4" s="108"/>
      <c r="E4" s="108"/>
      <c r="F4" s="108"/>
      <c r="G4" s="108"/>
      <c r="H4" s="108"/>
      <c r="I4" s="108"/>
    </row>
    <row r="5" spans="1:9" ht="11.25" customHeight="1" x14ac:dyDescent="0.15">
      <c r="A5" s="90"/>
      <c r="B5" s="90"/>
      <c r="C5" s="110" t="s">
        <v>52</v>
      </c>
      <c r="D5" s="110"/>
      <c r="E5" s="110"/>
      <c r="F5" s="110"/>
      <c r="G5" s="110"/>
      <c r="H5" s="110"/>
      <c r="I5" s="110"/>
    </row>
    <row r="6" spans="1:9" x14ac:dyDescent="0.15">
      <c r="A6" s="105" t="s">
        <v>18</v>
      </c>
      <c r="B6" s="105"/>
      <c r="C6" s="105"/>
      <c r="D6" s="109" t="str">
        <f>'Kopt a'!B13</f>
        <v>Dzīvojamā māja</v>
      </c>
      <c r="E6" s="109"/>
      <c r="F6" s="109"/>
      <c r="G6" s="109"/>
      <c r="H6" s="109"/>
      <c r="I6" s="109"/>
    </row>
    <row r="7" spans="1:9" x14ac:dyDescent="0.15">
      <c r="A7" s="105" t="s">
        <v>6</v>
      </c>
      <c r="B7" s="105"/>
      <c r="C7" s="105"/>
      <c r="D7" s="106" t="str">
        <f>'Kopt a'!B14</f>
        <v xml:space="preserve">Energoefektivitātes paaugstināšanas projekts dzīvojamai mājai </v>
      </c>
      <c r="E7" s="106"/>
      <c r="F7" s="106"/>
      <c r="G7" s="106"/>
      <c r="H7" s="106"/>
      <c r="I7" s="106"/>
    </row>
    <row r="8" spans="1:9" x14ac:dyDescent="0.15">
      <c r="A8" s="115" t="s">
        <v>19</v>
      </c>
      <c r="B8" s="115"/>
      <c r="C8" s="115"/>
      <c r="D8" s="106" t="str">
        <f>'Kopt a'!B15</f>
        <v>Mātera iela 31, Jelgava, LV-3001, KAD.NR.09000010447001</v>
      </c>
      <c r="E8" s="106"/>
      <c r="F8" s="106"/>
      <c r="G8" s="106"/>
      <c r="H8" s="106"/>
      <c r="I8" s="106"/>
    </row>
    <row r="9" spans="1:9" x14ac:dyDescent="0.15">
      <c r="A9" s="115" t="s">
        <v>20</v>
      </c>
      <c r="B9" s="115"/>
      <c r="C9" s="115"/>
      <c r="D9" s="106">
        <f>'Kopt a'!B16</f>
        <v>0</v>
      </c>
      <c r="E9" s="106"/>
      <c r="F9" s="106"/>
      <c r="G9" s="106"/>
      <c r="H9" s="106"/>
      <c r="I9" s="106"/>
    </row>
    <row r="10" spans="1:9" x14ac:dyDescent="0.15">
      <c r="C10" s="4" t="s">
        <v>21</v>
      </c>
      <c r="D10" s="116">
        <f>E28</f>
        <v>0</v>
      </c>
      <c r="E10" s="116"/>
      <c r="F10" s="83"/>
      <c r="G10" s="83"/>
      <c r="H10" s="83"/>
      <c r="I10" s="83"/>
    </row>
    <row r="11" spans="1:9" x14ac:dyDescent="0.15">
      <c r="C11" s="4" t="s">
        <v>22</v>
      </c>
      <c r="D11" s="116">
        <f>I24</f>
        <v>0</v>
      </c>
      <c r="E11" s="116"/>
      <c r="F11" s="83"/>
      <c r="G11" s="83"/>
      <c r="H11" s="83"/>
      <c r="I11" s="83"/>
    </row>
    <row r="12" spans="1:9" ht="12" thickBot="1" x14ac:dyDescent="0.2">
      <c r="F12" s="18"/>
      <c r="G12" s="18"/>
      <c r="H12" s="18"/>
      <c r="I12" s="18"/>
    </row>
    <row r="13" spans="1:9" x14ac:dyDescent="0.15">
      <c r="A13" s="123" t="s">
        <v>23</v>
      </c>
      <c r="B13" s="125" t="s">
        <v>24</v>
      </c>
      <c r="C13" s="127" t="s">
        <v>25</v>
      </c>
      <c r="D13" s="128"/>
      <c r="E13" s="117" t="s">
        <v>26</v>
      </c>
      <c r="F13" s="111" t="s">
        <v>27</v>
      </c>
      <c r="G13" s="112"/>
      <c r="H13" s="112"/>
      <c r="I13" s="113" t="s">
        <v>28</v>
      </c>
    </row>
    <row r="14" spans="1:9" ht="25" thickBot="1" x14ac:dyDescent="0.2">
      <c r="A14" s="124"/>
      <c r="B14" s="126"/>
      <c r="C14" s="129"/>
      <c r="D14" s="130"/>
      <c r="E14" s="118"/>
      <c r="F14" s="19" t="s">
        <v>29</v>
      </c>
      <c r="G14" s="20" t="s">
        <v>30</v>
      </c>
      <c r="H14" s="20" t="s">
        <v>31</v>
      </c>
      <c r="I14" s="114"/>
    </row>
    <row r="15" spans="1:9" ht="12" x14ac:dyDescent="0.15">
      <c r="A15" s="78">
        <f>IF(E15=0,0,IF(COUNTBLANK(E15)=1,0,COUNTA($E$15:E15)))</f>
        <v>0</v>
      </c>
      <c r="B15" s="24">
        <f>IF(A15=0,0,CONCATENATE("Lt-",A15))</f>
        <v>0</v>
      </c>
      <c r="C15" s="119" t="str">
        <f>'1a'!C2:I2</f>
        <v>Būvlaukuma sagatavošanas darbi</v>
      </c>
      <c r="D15" s="120"/>
      <c r="E15" s="60">
        <f>'1a'!P28</f>
        <v>0</v>
      </c>
      <c r="F15" s="55">
        <f>'1a'!M28</f>
        <v>0</v>
      </c>
      <c r="G15" s="56">
        <f>'1a'!N28</f>
        <v>0</v>
      </c>
      <c r="H15" s="56">
        <f>'1a'!O28</f>
        <v>0</v>
      </c>
      <c r="I15" s="57">
        <f>'1a'!L28</f>
        <v>0</v>
      </c>
    </row>
    <row r="16" spans="1:9" ht="12" x14ac:dyDescent="0.15">
      <c r="A16" s="79">
        <f>IF(E16=0,0,IF(COUNTBLANK(E16)=1,0,COUNTA($E$15:E16)))</f>
        <v>0</v>
      </c>
      <c r="B16" s="25">
        <f>IF(A16=0,0,CONCATENATE("Lt-",A16))</f>
        <v>0</v>
      </c>
      <c r="C16" s="121" t="str">
        <f>'2a'!C2:I2</f>
        <v>Jumta remonts un bēniņu siltināšana</v>
      </c>
      <c r="D16" s="122"/>
      <c r="E16" s="61">
        <f>'2a'!P61</f>
        <v>0</v>
      </c>
      <c r="F16" s="46">
        <f>'2a'!M61</f>
        <v>0</v>
      </c>
      <c r="G16" s="58">
        <f>'2a'!N61</f>
        <v>0</v>
      </c>
      <c r="H16" s="58">
        <f>'2a'!O61</f>
        <v>0</v>
      </c>
      <c r="I16" s="59">
        <f>'2a'!L61</f>
        <v>0</v>
      </c>
    </row>
    <row r="17" spans="1:9" ht="12" x14ac:dyDescent="0.15">
      <c r="A17" s="79">
        <f>IF(E17=0,0,IF(COUNTBLANK(E17)=1,0,COUNTA($E$15:E17)))</f>
        <v>0</v>
      </c>
      <c r="B17" s="25">
        <f t="shared" ref="B17:B23" si="0">IF(A17=0,0,CONCATENATE("Lt-",A17))</f>
        <v>0</v>
      </c>
      <c r="C17" s="121" t="str">
        <f>'3a'!C2:I2</f>
        <v>Fasādes siltināšana un apdare</v>
      </c>
      <c r="D17" s="122"/>
      <c r="E17" s="62">
        <f>'3a'!P55</f>
        <v>0</v>
      </c>
      <c r="F17" s="46">
        <f>'3a'!M55</f>
        <v>0</v>
      </c>
      <c r="G17" s="58">
        <f>'3a'!N55</f>
        <v>0</v>
      </c>
      <c r="H17" s="58">
        <f>'3a'!O55</f>
        <v>0</v>
      </c>
      <c r="I17" s="59">
        <f>'3a'!L55</f>
        <v>0</v>
      </c>
    </row>
    <row r="18" spans="1:9" ht="11.25" customHeight="1" x14ac:dyDescent="0.15">
      <c r="A18" s="79">
        <f>IF(E18=0,0,IF(COUNTBLANK(E18)=1,0,COUNTA($E$15:E18)))</f>
        <v>0</v>
      </c>
      <c r="B18" s="25">
        <f t="shared" si="0"/>
        <v>0</v>
      </c>
      <c r="C18" s="121" t="str">
        <f>'4a'!C2:I2</f>
        <v>Cokols</v>
      </c>
      <c r="D18" s="122"/>
      <c r="E18" s="62">
        <f>'4a'!P59</f>
        <v>0</v>
      </c>
      <c r="F18" s="46">
        <f>'4a'!M59</f>
        <v>0</v>
      </c>
      <c r="G18" s="58">
        <f>'4a'!N59</f>
        <v>0</v>
      </c>
      <c r="H18" s="58">
        <f>'4a'!O59</f>
        <v>0</v>
      </c>
      <c r="I18" s="59">
        <f>'4a'!L59</f>
        <v>0</v>
      </c>
    </row>
    <row r="19" spans="1:9" ht="12" x14ac:dyDescent="0.15">
      <c r="A19" s="79">
        <f>IF(E19=0,0,IF(COUNTBLANK(E19)=1,0,COUNTA($E$15:E19)))</f>
        <v>0</v>
      </c>
      <c r="B19" s="25">
        <f t="shared" si="0"/>
        <v>0</v>
      </c>
      <c r="C19" s="121" t="str">
        <f>'5a'!C2:I2</f>
        <v>Durvju un logu bloku montāža</v>
      </c>
      <c r="D19" s="122"/>
      <c r="E19" s="62">
        <f>'5a'!P44</f>
        <v>0</v>
      </c>
      <c r="F19" s="46">
        <f>'5a'!M44</f>
        <v>0</v>
      </c>
      <c r="G19" s="58">
        <f>'5a'!N44</f>
        <v>0</v>
      </c>
      <c r="H19" s="58">
        <f>'5a'!O44</f>
        <v>0</v>
      </c>
      <c r="I19" s="59">
        <f>'5a'!L44</f>
        <v>0</v>
      </c>
    </row>
    <row r="20" spans="1:9" ht="12" x14ac:dyDescent="0.15">
      <c r="A20" s="79">
        <f>IF(E20=0,0,IF(COUNTBLANK(E20)=1,0,COUNTA($E$15:E20)))</f>
        <v>0</v>
      </c>
      <c r="B20" s="25">
        <f t="shared" si="0"/>
        <v>0</v>
      </c>
      <c r="C20" s="121" t="str">
        <f>'6a'!C2:I2</f>
        <v>Pagraba griestu siltinašana</v>
      </c>
      <c r="D20" s="122"/>
      <c r="E20" s="62">
        <f>'6a'!P19</f>
        <v>0</v>
      </c>
      <c r="F20" s="46">
        <f>'6a'!M19</f>
        <v>0</v>
      </c>
      <c r="G20" s="58">
        <f>'6a'!N19</f>
        <v>0</v>
      </c>
      <c r="H20" s="58">
        <f>'6a'!O19</f>
        <v>0</v>
      </c>
      <c r="I20" s="59">
        <f>'6a'!L19</f>
        <v>0</v>
      </c>
    </row>
    <row r="21" spans="1:9" ht="12" x14ac:dyDescent="0.15">
      <c r="A21" s="79">
        <f>IF(E21=0,0,IF(COUNTBLANK(E21)=1,0,COUNTA($E$15:E21)))</f>
        <v>0</v>
      </c>
      <c r="B21" s="25">
        <f t="shared" si="0"/>
        <v>0</v>
      </c>
      <c r="C21" s="121" t="str">
        <f>'7a'!C2:I2</f>
        <v>Kāpņu telpas kosmētiskais remonts</v>
      </c>
      <c r="D21" s="122"/>
      <c r="E21" s="62">
        <f>'7a'!P47</f>
        <v>0</v>
      </c>
      <c r="F21" s="46">
        <f>'7a'!M47</f>
        <v>0</v>
      </c>
      <c r="G21" s="58">
        <f>'7a'!N47</f>
        <v>0</v>
      </c>
      <c r="H21" s="58">
        <f>'7a'!O47</f>
        <v>0</v>
      </c>
      <c r="I21" s="59">
        <f>'7a'!L47</f>
        <v>0</v>
      </c>
    </row>
    <row r="22" spans="1:9" ht="12" x14ac:dyDescent="0.15">
      <c r="A22" s="79">
        <f>IF(E22=0,0,IF(COUNTBLANK(E22)=1,0,COUNTA($E$15:E22)))</f>
        <v>0</v>
      </c>
      <c r="B22" s="25">
        <f t="shared" si="0"/>
        <v>0</v>
      </c>
      <c r="C22" s="121" t="str">
        <f>'8a'!C2:I2</f>
        <v>Apkures sistēma</v>
      </c>
      <c r="D22" s="122"/>
      <c r="E22" s="62">
        <f>'8a'!P58</f>
        <v>0</v>
      </c>
      <c r="F22" s="46">
        <f>'8a'!M58</f>
        <v>0</v>
      </c>
      <c r="G22" s="58">
        <f>'8a'!N58</f>
        <v>0</v>
      </c>
      <c r="H22" s="58">
        <f>'8a'!O58</f>
        <v>0</v>
      </c>
      <c r="I22" s="59">
        <f>'8a'!L58</f>
        <v>0</v>
      </c>
    </row>
    <row r="23" spans="1:9" ht="13" thickBot="1" x14ac:dyDescent="0.2">
      <c r="A23" s="79">
        <f>IF(E23=0,0,IF(COUNTBLANK(E23)=1,0,COUNTA($E$15:E23)))</f>
        <v>0</v>
      </c>
      <c r="B23" s="25">
        <f t="shared" si="0"/>
        <v>0</v>
      </c>
      <c r="C23" s="121" t="str">
        <f>'9a'!C2:I2</f>
        <v>Ūdensapgāde</v>
      </c>
      <c r="D23" s="122"/>
      <c r="E23" s="62">
        <f>'9a'!P59</f>
        <v>0</v>
      </c>
      <c r="F23" s="46">
        <f>'9a'!M59</f>
        <v>0</v>
      </c>
      <c r="G23" s="58">
        <f>'9a'!N59</f>
        <v>0</v>
      </c>
      <c r="H23" s="58">
        <f>'9a'!O59</f>
        <v>0</v>
      </c>
      <c r="I23" s="59">
        <f>'9a'!L59</f>
        <v>0</v>
      </c>
    </row>
    <row r="24" spans="1:9" ht="12" thickBot="1" x14ac:dyDescent="0.2">
      <c r="A24" s="131" t="s">
        <v>32</v>
      </c>
      <c r="B24" s="132"/>
      <c r="C24" s="132"/>
      <c r="D24" s="132"/>
      <c r="E24" s="41">
        <f>SUM(E15:E23)</f>
        <v>0</v>
      </c>
      <c r="F24" s="40">
        <f>SUM(F15:F23)</f>
        <v>0</v>
      </c>
      <c r="G24" s="40">
        <f>SUM(G15:G23)</f>
        <v>0</v>
      </c>
      <c r="H24" s="40">
        <f>SUM(H15:H23)</f>
        <v>0</v>
      </c>
      <c r="I24" s="41">
        <f>SUM(I15:I23)</f>
        <v>0</v>
      </c>
    </row>
    <row r="25" spans="1:9" x14ac:dyDescent="0.15">
      <c r="A25" s="133" t="s">
        <v>33</v>
      </c>
      <c r="B25" s="134"/>
      <c r="C25" s="135"/>
      <c r="D25" s="75"/>
      <c r="E25" s="42">
        <f>ROUND(E24*$D25,2)</f>
        <v>0</v>
      </c>
      <c r="F25" s="43"/>
      <c r="G25" s="43"/>
      <c r="H25" s="43"/>
      <c r="I25" s="43"/>
    </row>
    <row r="26" spans="1:9" x14ac:dyDescent="0.15">
      <c r="A26" s="136" t="s">
        <v>34</v>
      </c>
      <c r="B26" s="137"/>
      <c r="C26" s="138"/>
      <c r="D26" s="76"/>
      <c r="E26" s="44">
        <f>ROUND(E25*$D26,2)</f>
        <v>0</v>
      </c>
      <c r="F26" s="43"/>
      <c r="G26" s="43"/>
      <c r="H26" s="43"/>
      <c r="I26" s="43"/>
    </row>
    <row r="27" spans="1:9" x14ac:dyDescent="0.15">
      <c r="A27" s="139" t="s">
        <v>35</v>
      </c>
      <c r="B27" s="140"/>
      <c r="C27" s="141"/>
      <c r="D27" s="77"/>
      <c r="E27" s="44">
        <f>ROUND(E24*$D27,2)</f>
        <v>0</v>
      </c>
      <c r="F27" s="43"/>
      <c r="G27" s="43"/>
      <c r="H27" s="43"/>
      <c r="I27" s="43"/>
    </row>
    <row r="28" spans="1:9" ht="12" thickBot="1" x14ac:dyDescent="0.2">
      <c r="A28" s="142" t="s">
        <v>36</v>
      </c>
      <c r="B28" s="143"/>
      <c r="C28" s="144"/>
      <c r="D28" s="22"/>
      <c r="E28" s="45">
        <f>SUM(E24:E27)-E26</f>
        <v>0</v>
      </c>
      <c r="F28" s="43"/>
      <c r="G28" s="43"/>
      <c r="H28" s="43"/>
      <c r="I28" s="43"/>
    </row>
    <row r="29" spans="1:9" x14ac:dyDescent="0.15">
      <c r="G29" s="21"/>
    </row>
    <row r="30" spans="1:9" x14ac:dyDescent="0.15">
      <c r="C30" s="17"/>
      <c r="D30" s="17"/>
      <c r="E30" s="17"/>
      <c r="F30" s="23"/>
      <c r="G30" s="23"/>
      <c r="H30" s="23"/>
      <c r="I30" s="23"/>
    </row>
    <row r="33" spans="1:8" x14ac:dyDescent="0.15">
      <c r="A33" s="1" t="s">
        <v>14</v>
      </c>
      <c r="B33" s="17"/>
      <c r="C33" s="104"/>
      <c r="D33" s="104"/>
      <c r="E33" s="104"/>
      <c r="F33" s="104"/>
      <c r="G33" s="104"/>
      <c r="H33" s="104"/>
    </row>
    <row r="34" spans="1:8" x14ac:dyDescent="0.15">
      <c r="A34" s="17"/>
      <c r="B34" s="17"/>
      <c r="C34" s="99" t="s">
        <v>15</v>
      </c>
      <c r="D34" s="99"/>
      <c r="E34" s="99"/>
      <c r="F34" s="99"/>
      <c r="G34" s="99"/>
      <c r="H34" s="99"/>
    </row>
    <row r="35" spans="1:8" x14ac:dyDescent="0.15">
      <c r="A35" s="17"/>
      <c r="B35" s="17"/>
      <c r="C35" s="17"/>
      <c r="D35" s="17"/>
      <c r="E35" s="17"/>
      <c r="F35" s="17"/>
      <c r="G35" s="17"/>
      <c r="H35" s="17"/>
    </row>
    <row r="36" spans="1:8" x14ac:dyDescent="0.15">
      <c r="A36" s="91" t="str">
        <f>'Kopt a'!A36</f>
        <v>Tāme sastādīta 2021. gada __. ________________</v>
      </c>
      <c r="B36" s="92"/>
      <c r="C36" s="92"/>
      <c r="D36" s="92"/>
      <c r="F36" s="17"/>
      <c r="G36" s="17"/>
      <c r="H36" s="17"/>
    </row>
    <row r="37" spans="1:8" x14ac:dyDescent="0.15">
      <c r="A37" s="17"/>
      <c r="B37" s="17"/>
      <c r="C37" s="17"/>
      <c r="D37" s="17"/>
      <c r="E37" s="17"/>
      <c r="F37" s="17"/>
      <c r="G37" s="17"/>
      <c r="H37" s="17"/>
    </row>
    <row r="38" spans="1:8" x14ac:dyDescent="0.15">
      <c r="A38" s="1" t="s">
        <v>37</v>
      </c>
      <c r="B38" s="17"/>
      <c r="C38" s="104"/>
      <c r="D38" s="104"/>
      <c r="E38" s="104"/>
      <c r="F38" s="104"/>
      <c r="G38" s="104"/>
      <c r="H38" s="104"/>
    </row>
    <row r="39" spans="1:8" x14ac:dyDescent="0.15">
      <c r="A39" s="17"/>
      <c r="B39" s="17"/>
      <c r="C39" s="99" t="s">
        <v>15</v>
      </c>
      <c r="D39" s="99"/>
      <c r="E39" s="99"/>
      <c r="F39" s="99"/>
      <c r="G39" s="99"/>
      <c r="H39" s="99"/>
    </row>
    <row r="40" spans="1:8" x14ac:dyDescent="0.15">
      <c r="A40" s="17"/>
      <c r="B40" s="17"/>
      <c r="C40" s="17"/>
      <c r="D40" s="17"/>
      <c r="E40" s="17"/>
      <c r="F40" s="17"/>
      <c r="G40" s="17"/>
      <c r="H40" s="17"/>
    </row>
    <row r="41" spans="1:8" x14ac:dyDescent="0.15">
      <c r="A41" s="91" t="s">
        <v>53</v>
      </c>
      <c r="B41" s="92"/>
      <c r="C41" s="97"/>
      <c r="D41" s="92"/>
      <c r="F41" s="17"/>
      <c r="G41" s="17"/>
      <c r="H41" s="17"/>
    </row>
    <row r="51" spans="5:9" x14ac:dyDescent="0.15">
      <c r="E51" s="21"/>
      <c r="F51" s="21"/>
      <c r="G51" s="21"/>
      <c r="H51" s="21"/>
      <c r="I51" s="21"/>
    </row>
  </sheetData>
  <mergeCells count="38">
    <mergeCell ref="C33:H33"/>
    <mergeCell ref="C34:H34"/>
    <mergeCell ref="C38:H38"/>
    <mergeCell ref="C39:H39"/>
    <mergeCell ref="A24:D24"/>
    <mergeCell ref="A25:C25"/>
    <mergeCell ref="A26:C26"/>
    <mergeCell ref="A27:C27"/>
    <mergeCell ref="A28:C28"/>
    <mergeCell ref="C22:D22"/>
    <mergeCell ref="C23:D23"/>
    <mergeCell ref="C20:D20"/>
    <mergeCell ref="A13:A14"/>
    <mergeCell ref="B13:B14"/>
    <mergeCell ref="C13:D14"/>
    <mergeCell ref="C19:D19"/>
    <mergeCell ref="C15:D15"/>
    <mergeCell ref="C16:D16"/>
    <mergeCell ref="C17:D17"/>
    <mergeCell ref="C18:D18"/>
    <mergeCell ref="C21:D21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4:I24">
    <cfRule type="cellIs" dxfId="194" priority="19" operator="equal">
      <formula>0</formula>
    </cfRule>
  </conditionalFormatting>
  <conditionalFormatting sqref="D10:E11">
    <cfRule type="cellIs" dxfId="193" priority="18" operator="equal">
      <formula>0</formula>
    </cfRule>
  </conditionalFormatting>
  <conditionalFormatting sqref="E15 C15:D23 E25:E28 I15:I23">
    <cfRule type="cellIs" dxfId="192" priority="16" operator="equal">
      <formula>0</formula>
    </cfRule>
  </conditionalFormatting>
  <conditionalFormatting sqref="D25:D27">
    <cfRule type="cellIs" dxfId="191" priority="14" operator="equal">
      <formula>0</formula>
    </cfRule>
  </conditionalFormatting>
  <conditionalFormatting sqref="C38:H38">
    <cfRule type="cellIs" dxfId="190" priority="11" operator="equal">
      <formula>0</formula>
    </cfRule>
  </conditionalFormatting>
  <conditionalFormatting sqref="C33:H33">
    <cfRule type="cellIs" dxfId="189" priority="10" operator="equal">
      <formula>0</formula>
    </cfRule>
  </conditionalFormatting>
  <conditionalFormatting sqref="E15:E23">
    <cfRule type="cellIs" dxfId="188" priority="8" operator="equal">
      <formula>0</formula>
    </cfRule>
  </conditionalFormatting>
  <conditionalFormatting sqref="F15:I23">
    <cfRule type="cellIs" dxfId="187" priority="7" operator="equal">
      <formula>0</formula>
    </cfRule>
  </conditionalFormatting>
  <conditionalFormatting sqref="D6:I9">
    <cfRule type="cellIs" dxfId="186" priority="6" operator="equal">
      <formula>0</formula>
    </cfRule>
  </conditionalFormatting>
  <conditionalFormatting sqref="C41">
    <cfRule type="cellIs" dxfId="185" priority="4" operator="equal">
      <formula>0</formula>
    </cfRule>
  </conditionalFormatting>
  <conditionalFormatting sqref="B15:B23">
    <cfRule type="cellIs" dxfId="184" priority="3" operator="equal">
      <formula>0</formula>
    </cfRule>
  </conditionalFormatting>
  <conditionalFormatting sqref="A15:A23">
    <cfRule type="cellIs" dxfId="183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40"/>
  <sheetViews>
    <sheetView workbookViewId="0">
      <selection activeCell="A9" sqref="A9:F9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3"/>
      <c r="B1" s="23"/>
      <c r="C1" s="27" t="s">
        <v>38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15">
      <c r="A2" s="29"/>
      <c r="B2" s="29"/>
      <c r="C2" s="145" t="s">
        <v>58</v>
      </c>
      <c r="D2" s="145"/>
      <c r="E2" s="145"/>
      <c r="F2" s="145"/>
      <c r="G2" s="145"/>
      <c r="H2" s="145"/>
      <c r="I2" s="145"/>
      <c r="J2" s="29"/>
    </row>
    <row r="3" spans="1:16" x14ac:dyDescent="0.15">
      <c r="A3" s="30"/>
      <c r="B3" s="30"/>
      <c r="C3" s="108" t="s">
        <v>17</v>
      </c>
      <c r="D3" s="108"/>
      <c r="E3" s="108"/>
      <c r="F3" s="108"/>
      <c r="G3" s="108"/>
      <c r="H3" s="108"/>
      <c r="I3" s="108"/>
      <c r="J3" s="30"/>
    </row>
    <row r="4" spans="1:16" x14ac:dyDescent="0.15">
      <c r="A4" s="30"/>
      <c r="B4" s="30"/>
      <c r="C4" s="146" t="s">
        <v>52</v>
      </c>
      <c r="D4" s="146"/>
      <c r="E4" s="146"/>
      <c r="F4" s="146"/>
      <c r="G4" s="146"/>
      <c r="H4" s="146"/>
      <c r="I4" s="146"/>
      <c r="J4" s="30"/>
    </row>
    <row r="5" spans="1:16" ht="11.25" customHeight="1" x14ac:dyDescent="0.15">
      <c r="A5" s="23"/>
      <c r="B5" s="23"/>
      <c r="C5" s="27" t="s">
        <v>5</v>
      </c>
      <c r="D5" s="159" t="str">
        <f>'Kops a'!D6</f>
        <v>Dzīvojamā māja</v>
      </c>
      <c r="E5" s="159"/>
      <c r="F5" s="159"/>
      <c r="G5" s="159"/>
      <c r="H5" s="159"/>
      <c r="I5" s="159"/>
      <c r="J5" s="159"/>
      <c r="K5" s="159"/>
      <c r="L5" s="159"/>
      <c r="M5" s="17"/>
      <c r="N5" s="17"/>
      <c r="O5" s="17"/>
      <c r="P5" s="17"/>
    </row>
    <row r="6" spans="1:16" x14ac:dyDescent="0.15">
      <c r="A6" s="23"/>
      <c r="B6" s="23"/>
      <c r="C6" s="27" t="s">
        <v>6</v>
      </c>
      <c r="D6" s="159" t="str">
        <f>'Kops a'!D7</f>
        <v xml:space="preserve">Energoefektivitātes paaugstināšanas projekts dzīvojamai mājai </v>
      </c>
      <c r="E6" s="159"/>
      <c r="F6" s="159"/>
      <c r="G6" s="159"/>
      <c r="H6" s="159"/>
      <c r="I6" s="159"/>
      <c r="J6" s="159"/>
      <c r="K6" s="159"/>
      <c r="L6" s="159"/>
      <c r="M6" s="17"/>
      <c r="N6" s="17"/>
      <c r="O6" s="17"/>
      <c r="P6" s="17"/>
    </row>
    <row r="7" spans="1:16" x14ac:dyDescent="0.15">
      <c r="A7" s="23"/>
      <c r="B7" s="23"/>
      <c r="C7" s="27" t="s">
        <v>7</v>
      </c>
      <c r="D7" s="159" t="str">
        <f>'Kops a'!D8</f>
        <v>Mātera iela 31, Jelgava, LV-3001, KAD.NR.09000010447001</v>
      </c>
      <c r="E7" s="159"/>
      <c r="F7" s="159"/>
      <c r="G7" s="159"/>
      <c r="H7" s="159"/>
      <c r="I7" s="159"/>
      <c r="J7" s="159"/>
      <c r="K7" s="159"/>
      <c r="L7" s="159"/>
      <c r="M7" s="17"/>
      <c r="N7" s="17"/>
      <c r="O7" s="17"/>
      <c r="P7" s="17"/>
    </row>
    <row r="8" spans="1:16" x14ac:dyDescent="0.15">
      <c r="A8" s="23"/>
      <c r="B8" s="23"/>
      <c r="C8" s="4" t="s">
        <v>20</v>
      </c>
      <c r="D8" s="159">
        <f>'Kops a'!D9</f>
        <v>0</v>
      </c>
      <c r="E8" s="159"/>
      <c r="F8" s="159"/>
      <c r="G8" s="159"/>
      <c r="H8" s="159"/>
      <c r="I8" s="159"/>
      <c r="J8" s="159"/>
      <c r="K8" s="159"/>
      <c r="L8" s="159"/>
      <c r="M8" s="17"/>
      <c r="N8" s="17"/>
      <c r="O8" s="17"/>
      <c r="P8" s="17"/>
    </row>
    <row r="9" spans="1:16" ht="11.25" customHeight="1" x14ac:dyDescent="0.15">
      <c r="A9" s="147" t="s">
        <v>364</v>
      </c>
      <c r="B9" s="147"/>
      <c r="C9" s="147"/>
      <c r="D9" s="147"/>
      <c r="E9" s="147"/>
      <c r="F9" s="147"/>
      <c r="G9" s="31"/>
      <c r="H9" s="31"/>
      <c r="I9" s="31"/>
      <c r="J9" s="151" t="s">
        <v>39</v>
      </c>
      <c r="K9" s="151"/>
      <c r="L9" s="151"/>
      <c r="M9" s="151"/>
      <c r="N9" s="158">
        <f>P28</f>
        <v>0</v>
      </c>
      <c r="O9" s="158"/>
      <c r="P9" s="31"/>
    </row>
    <row r="10" spans="1:16" x14ac:dyDescent="0.15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5"/>
      <c r="P10" s="93" t="str">
        <f>A34</f>
        <v>Tāme sastādīta 2021. gada __. ________________</v>
      </c>
    </row>
    <row r="11" spans="1:16" ht="12" thickBot="1" x14ac:dyDescent="0.2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15">
      <c r="A12" s="123" t="s">
        <v>23</v>
      </c>
      <c r="B12" s="153" t="s">
        <v>40</v>
      </c>
      <c r="C12" s="149" t="s">
        <v>41</v>
      </c>
      <c r="D12" s="156" t="s">
        <v>42</v>
      </c>
      <c r="E12" s="160" t="s">
        <v>43</v>
      </c>
      <c r="F12" s="148" t="s">
        <v>44</v>
      </c>
      <c r="G12" s="149"/>
      <c r="H12" s="149"/>
      <c r="I12" s="149"/>
      <c r="J12" s="149"/>
      <c r="K12" s="150"/>
      <c r="L12" s="148" t="s">
        <v>45</v>
      </c>
      <c r="M12" s="149"/>
      <c r="N12" s="149"/>
      <c r="O12" s="149"/>
      <c r="P12" s="150"/>
    </row>
    <row r="13" spans="1:16" ht="126.75" customHeight="1" thickBot="1" x14ac:dyDescent="0.2">
      <c r="A13" s="152"/>
      <c r="B13" s="154"/>
      <c r="C13" s="155"/>
      <c r="D13" s="157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12" x14ac:dyDescent="0.15">
      <c r="A14" s="64"/>
      <c r="B14" s="65"/>
      <c r="C14" s="66" t="s">
        <v>59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4" x14ac:dyDescent="0.15">
      <c r="A15" s="38">
        <v>1</v>
      </c>
      <c r="B15" s="39" t="s">
        <v>60</v>
      </c>
      <c r="C15" s="47" t="s">
        <v>61</v>
      </c>
      <c r="D15" s="25" t="s">
        <v>62</v>
      </c>
      <c r="E15" s="70">
        <v>255.5</v>
      </c>
      <c r="F15" s="71"/>
      <c r="G15" s="68"/>
      <c r="H15" s="48">
        <f t="shared" ref="H15:H27" si="0">ROUND(F15*G15,2)</f>
        <v>0</v>
      </c>
      <c r="I15" s="68"/>
      <c r="J15" s="68"/>
      <c r="K15" s="49">
        <f t="shared" ref="K15:K27" si="1">SUM(H15:J15)</f>
        <v>0</v>
      </c>
      <c r="L15" s="50">
        <f t="shared" ref="L15:L27" si="2">ROUND(E15*F15,2)</f>
        <v>0</v>
      </c>
      <c r="M15" s="48">
        <f t="shared" ref="M15:M27" si="3">ROUND(H15*E15,2)</f>
        <v>0</v>
      </c>
      <c r="N15" s="48">
        <f t="shared" ref="N15:N27" si="4">ROUND(I15*E15,2)</f>
        <v>0</v>
      </c>
      <c r="O15" s="48">
        <f t="shared" ref="O15:O27" si="5">ROUND(J15*E15,2)</f>
        <v>0</v>
      </c>
      <c r="P15" s="49">
        <f t="shared" ref="P15:P27" si="6">SUM(M15:O15)</f>
        <v>0</v>
      </c>
    </row>
    <row r="16" spans="1:16" ht="12" x14ac:dyDescent="0.15">
      <c r="A16" s="38"/>
      <c r="B16" s="39"/>
      <c r="C16" s="47" t="s">
        <v>63</v>
      </c>
      <c r="D16" s="25" t="s">
        <v>64</v>
      </c>
      <c r="E16" s="70">
        <v>6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4" x14ac:dyDescent="0.15">
      <c r="A17" s="38">
        <v>2</v>
      </c>
      <c r="B17" s="39" t="s">
        <v>60</v>
      </c>
      <c r="C17" s="47" t="s">
        <v>65</v>
      </c>
      <c r="D17" s="25" t="s">
        <v>66</v>
      </c>
      <c r="E17" s="70">
        <v>4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12" x14ac:dyDescent="0.15">
      <c r="A18" s="38"/>
      <c r="B18" s="39"/>
      <c r="C18" s="47" t="s">
        <v>67</v>
      </c>
      <c r="D18" s="25" t="s">
        <v>64</v>
      </c>
      <c r="E18" s="70">
        <v>6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12" x14ac:dyDescent="0.15">
      <c r="A19" s="38"/>
      <c r="B19" s="39"/>
      <c r="C19" s="47" t="s">
        <v>68</v>
      </c>
      <c r="D19" s="25" t="s">
        <v>64</v>
      </c>
      <c r="E19" s="70">
        <v>6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12" x14ac:dyDescent="0.15">
      <c r="A20" s="38"/>
      <c r="B20" s="39"/>
      <c r="C20" s="47" t="s">
        <v>69</v>
      </c>
      <c r="D20" s="25" t="s">
        <v>64</v>
      </c>
      <c r="E20" s="70">
        <v>6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12" x14ac:dyDescent="0.15">
      <c r="A21" s="38"/>
      <c r="B21" s="39"/>
      <c r="C21" s="47" t="s">
        <v>70</v>
      </c>
      <c r="D21" s="25" t="s">
        <v>64</v>
      </c>
      <c r="E21" s="70">
        <v>6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4" x14ac:dyDescent="0.15">
      <c r="A22" s="38">
        <v>3</v>
      </c>
      <c r="B22" s="39" t="s">
        <v>60</v>
      </c>
      <c r="C22" s="47" t="s">
        <v>71</v>
      </c>
      <c r="D22" s="25" t="s">
        <v>72</v>
      </c>
      <c r="E22" s="70">
        <v>6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4" x14ac:dyDescent="0.15">
      <c r="A23" s="38">
        <v>4</v>
      </c>
      <c r="B23" s="39" t="s">
        <v>60</v>
      </c>
      <c r="C23" s="47" t="s">
        <v>73</v>
      </c>
      <c r="D23" s="25" t="s">
        <v>64</v>
      </c>
      <c r="E23" s="70">
        <v>6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4" x14ac:dyDescent="0.15">
      <c r="A24" s="38">
        <v>5</v>
      </c>
      <c r="B24" s="39" t="s">
        <v>60</v>
      </c>
      <c r="C24" s="47" t="s">
        <v>74</v>
      </c>
      <c r="D24" s="25" t="s">
        <v>66</v>
      </c>
      <c r="E24" s="70">
        <v>1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4" x14ac:dyDescent="0.15">
      <c r="A25" s="38">
        <v>6</v>
      </c>
      <c r="B25" s="39" t="s">
        <v>60</v>
      </c>
      <c r="C25" s="47" t="s">
        <v>75</v>
      </c>
      <c r="D25" s="25" t="s">
        <v>76</v>
      </c>
      <c r="E25" s="70">
        <v>1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4" x14ac:dyDescent="0.15">
      <c r="A26" s="38">
        <v>7</v>
      </c>
      <c r="B26" s="39" t="s">
        <v>60</v>
      </c>
      <c r="C26" s="47" t="s">
        <v>77</v>
      </c>
      <c r="D26" s="25" t="s">
        <v>78</v>
      </c>
      <c r="E26" s="70">
        <v>1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5" thickBot="1" x14ac:dyDescent="0.2">
      <c r="A27" s="38">
        <v>8</v>
      </c>
      <c r="B27" s="39" t="s">
        <v>60</v>
      </c>
      <c r="C27" s="47" t="s">
        <v>79</v>
      </c>
      <c r="D27" s="25" t="s">
        <v>80</v>
      </c>
      <c r="E27" s="70">
        <v>5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12" thickBot="1" x14ac:dyDescent="0.2">
      <c r="A28" s="163" t="s">
        <v>363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5"/>
      <c r="L28" s="72">
        <f>SUM(L14:L27)</f>
        <v>0</v>
      </c>
      <c r="M28" s="73">
        <f>SUM(M14:M27)</f>
        <v>0</v>
      </c>
      <c r="N28" s="73">
        <f>SUM(N14:N27)</f>
        <v>0</v>
      </c>
      <c r="O28" s="73">
        <f>SUM(O14:O27)</f>
        <v>0</v>
      </c>
      <c r="P28" s="74">
        <f>SUM(P14:P27)</f>
        <v>0</v>
      </c>
    </row>
    <row r="29" spans="1:16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15">
      <c r="A31" s="1" t="s">
        <v>14</v>
      </c>
      <c r="B31" s="17"/>
      <c r="C31" s="162">
        <f>'Kops a'!C33:H33</f>
        <v>0</v>
      </c>
      <c r="D31" s="162"/>
      <c r="E31" s="162"/>
      <c r="F31" s="162"/>
      <c r="G31" s="162"/>
      <c r="H31" s="162"/>
      <c r="I31" s="17"/>
      <c r="J31" s="17"/>
      <c r="K31" s="17"/>
      <c r="L31" s="17"/>
      <c r="M31" s="17"/>
      <c r="N31" s="17"/>
      <c r="O31" s="17"/>
      <c r="P31" s="17"/>
    </row>
    <row r="32" spans="1:16" x14ac:dyDescent="0.15">
      <c r="A32" s="17"/>
      <c r="B32" s="17"/>
      <c r="C32" s="99" t="s">
        <v>15</v>
      </c>
      <c r="D32" s="99"/>
      <c r="E32" s="99"/>
      <c r="F32" s="99"/>
      <c r="G32" s="99"/>
      <c r="H32" s="99"/>
      <c r="I32" s="17"/>
      <c r="J32" s="17"/>
      <c r="K32" s="17"/>
      <c r="L32" s="17"/>
      <c r="M32" s="17"/>
      <c r="N32" s="17"/>
      <c r="O32" s="17"/>
      <c r="P32" s="17"/>
    </row>
    <row r="33" spans="1:16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15">
      <c r="A34" s="91" t="str">
        <f>'Kops a'!A36</f>
        <v>Tāme sastādīta 2021. gada __. ________________</v>
      </c>
      <c r="B34" s="92"/>
      <c r="C34" s="92"/>
      <c r="D34" s="92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15">
      <c r="A36" s="1" t="s">
        <v>37</v>
      </c>
      <c r="B36" s="17"/>
      <c r="C36" s="162">
        <f>'Kops a'!C38:H38</f>
        <v>0</v>
      </c>
      <c r="D36" s="162"/>
      <c r="E36" s="162"/>
      <c r="F36" s="162"/>
      <c r="G36" s="162"/>
      <c r="H36" s="162"/>
      <c r="I36" s="17"/>
      <c r="J36" s="17"/>
      <c r="K36" s="17"/>
      <c r="L36" s="17"/>
      <c r="M36" s="17"/>
      <c r="N36" s="17"/>
      <c r="O36" s="17"/>
      <c r="P36" s="17"/>
    </row>
    <row r="37" spans="1:16" x14ac:dyDescent="0.15">
      <c r="A37" s="17"/>
      <c r="B37" s="17"/>
      <c r="C37" s="99" t="s">
        <v>15</v>
      </c>
      <c r="D37" s="99"/>
      <c r="E37" s="99"/>
      <c r="F37" s="99"/>
      <c r="G37" s="99"/>
      <c r="H37" s="99"/>
      <c r="I37" s="17"/>
      <c r="J37" s="17"/>
      <c r="K37" s="17"/>
      <c r="L37" s="17"/>
      <c r="M37" s="17"/>
      <c r="N37" s="17"/>
      <c r="O37" s="17"/>
      <c r="P37" s="17"/>
    </row>
    <row r="38" spans="1:16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15">
      <c r="A39" s="91" t="s">
        <v>54</v>
      </c>
      <c r="B39" s="92"/>
      <c r="C39" s="96">
        <f>'Kops a'!C41</f>
        <v>0</v>
      </c>
      <c r="D39" s="5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22">
    <mergeCell ref="E12:E13"/>
    <mergeCell ref="C36:H36"/>
    <mergeCell ref="C37:H37"/>
    <mergeCell ref="C31:H31"/>
    <mergeCell ref="C32:H32"/>
    <mergeCell ref="A28:K28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27 I14:J27">
    <cfRule type="cellIs" dxfId="180" priority="20" operator="equal">
      <formula>0</formula>
    </cfRule>
  </conditionalFormatting>
  <conditionalFormatting sqref="N9:O9">
    <cfRule type="cellIs" dxfId="179" priority="18" operator="equal">
      <formula>0</formula>
    </cfRule>
  </conditionalFormatting>
  <conditionalFormatting sqref="C2:I2">
    <cfRule type="cellIs" dxfId="177" priority="15" operator="equal">
      <formula>0</formula>
    </cfRule>
  </conditionalFormatting>
  <conditionalFormatting sqref="O10:P10">
    <cfRule type="cellIs" dxfId="176" priority="14" operator="equal">
      <formula>"20__. gada __. _________"</formula>
    </cfRule>
  </conditionalFormatting>
  <conditionalFormatting sqref="A28:K28">
    <cfRule type="containsText" dxfId="175" priority="12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C36:H36">
    <cfRule type="cellIs" dxfId="174" priority="9" operator="equal">
      <formula>0</formula>
    </cfRule>
  </conditionalFormatting>
  <conditionalFormatting sqref="C31:H31">
    <cfRule type="cellIs" dxfId="173" priority="8" operator="equal">
      <formula>0</formula>
    </cfRule>
  </conditionalFormatting>
  <conditionalFormatting sqref="H14:H27 K14:P27 L28:P28">
    <cfRule type="cellIs" dxfId="172" priority="7" operator="equal">
      <formula>0</formula>
    </cfRule>
  </conditionalFormatting>
  <conditionalFormatting sqref="C4:I4">
    <cfRule type="cellIs" dxfId="171" priority="6" operator="equal">
      <formula>0</formula>
    </cfRule>
  </conditionalFormatting>
  <conditionalFormatting sqref="D5:L8">
    <cfRule type="cellIs" dxfId="170" priority="4" operator="equal">
      <formula>0</formula>
    </cfRule>
  </conditionalFormatting>
  <conditionalFormatting sqref="C36:H36 C39 C31:H31">
    <cfRule type="cellIs" dxfId="169" priority="3" operator="equal">
      <formula>0</formula>
    </cfRule>
  </conditionalFormatting>
  <conditionalFormatting sqref="D1">
    <cfRule type="cellIs" dxfId="168" priority="2" operator="equal">
      <formula>0</formula>
    </cfRule>
  </conditionalFormatting>
  <conditionalFormatting sqref="A9:F9">
    <cfRule type="containsText" dxfId="8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BC596309-6EE4-47E0-A590-F3D2F6DA868B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10" operator="containsText" id="{A5053C80-E745-4777-A201-BBBD02E74FC0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73"/>
  <sheetViews>
    <sheetView workbookViewId="0">
      <selection activeCell="A9" sqref="A9:F9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3"/>
      <c r="B1" s="23"/>
      <c r="C1" s="27" t="s">
        <v>38</v>
      </c>
      <c r="D1" s="52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15">
      <c r="A2" s="29"/>
      <c r="B2" s="29"/>
      <c r="C2" s="145" t="s">
        <v>147</v>
      </c>
      <c r="D2" s="145"/>
      <c r="E2" s="145"/>
      <c r="F2" s="145"/>
      <c r="G2" s="145"/>
      <c r="H2" s="145"/>
      <c r="I2" s="145"/>
      <c r="J2" s="29"/>
    </row>
    <row r="3" spans="1:16" x14ac:dyDescent="0.15">
      <c r="A3" s="30"/>
      <c r="B3" s="30"/>
      <c r="C3" s="108" t="s">
        <v>17</v>
      </c>
      <c r="D3" s="108"/>
      <c r="E3" s="108"/>
      <c r="F3" s="108"/>
      <c r="G3" s="108"/>
      <c r="H3" s="108"/>
      <c r="I3" s="108"/>
      <c r="J3" s="30"/>
    </row>
    <row r="4" spans="1:16" x14ac:dyDescent="0.15">
      <c r="A4" s="30"/>
      <c r="B4" s="30"/>
      <c r="C4" s="146" t="s">
        <v>52</v>
      </c>
      <c r="D4" s="146"/>
      <c r="E4" s="146"/>
      <c r="F4" s="146"/>
      <c r="G4" s="146"/>
      <c r="H4" s="146"/>
      <c r="I4" s="146"/>
      <c r="J4" s="30"/>
    </row>
    <row r="5" spans="1:16" x14ac:dyDescent="0.15">
      <c r="A5" s="23"/>
      <c r="B5" s="23"/>
      <c r="C5" s="27" t="s">
        <v>5</v>
      </c>
      <c r="D5" s="159" t="str">
        <f>'Kops a'!D6</f>
        <v>Dzīvojamā māja</v>
      </c>
      <c r="E5" s="159"/>
      <c r="F5" s="159"/>
      <c r="G5" s="159"/>
      <c r="H5" s="159"/>
      <c r="I5" s="159"/>
      <c r="J5" s="159"/>
      <c r="K5" s="159"/>
      <c r="L5" s="159"/>
      <c r="M5" s="17"/>
      <c r="N5" s="17"/>
      <c r="O5" s="17"/>
      <c r="P5" s="17"/>
    </row>
    <row r="6" spans="1:16" x14ac:dyDescent="0.15">
      <c r="A6" s="23"/>
      <c r="B6" s="23"/>
      <c r="C6" s="27" t="s">
        <v>6</v>
      </c>
      <c r="D6" s="159" t="str">
        <f>'Kops a'!D7</f>
        <v xml:space="preserve">Energoefektivitātes paaugstināšanas projekts dzīvojamai mājai </v>
      </c>
      <c r="E6" s="159"/>
      <c r="F6" s="159"/>
      <c r="G6" s="159"/>
      <c r="H6" s="159"/>
      <c r="I6" s="159"/>
      <c r="J6" s="159"/>
      <c r="K6" s="159"/>
      <c r="L6" s="159"/>
      <c r="M6" s="17"/>
      <c r="N6" s="17"/>
      <c r="O6" s="17"/>
      <c r="P6" s="17"/>
    </row>
    <row r="7" spans="1:16" x14ac:dyDescent="0.15">
      <c r="A7" s="23"/>
      <c r="B7" s="23"/>
      <c r="C7" s="27" t="s">
        <v>7</v>
      </c>
      <c r="D7" s="159" t="str">
        <f>'Kops a'!D8</f>
        <v>Mātera iela 31, Jelgava, LV-3001, KAD.NR.09000010447001</v>
      </c>
      <c r="E7" s="159"/>
      <c r="F7" s="159"/>
      <c r="G7" s="159"/>
      <c r="H7" s="159"/>
      <c r="I7" s="159"/>
      <c r="J7" s="159"/>
      <c r="K7" s="159"/>
      <c r="L7" s="159"/>
      <c r="M7" s="17"/>
      <c r="N7" s="17"/>
      <c r="O7" s="17"/>
      <c r="P7" s="17"/>
    </row>
    <row r="8" spans="1:16" x14ac:dyDescent="0.15">
      <c r="A8" s="23"/>
      <c r="B8" s="23"/>
      <c r="C8" s="4" t="s">
        <v>20</v>
      </c>
      <c r="D8" s="159">
        <f>'Kops a'!D9</f>
        <v>0</v>
      </c>
      <c r="E8" s="159"/>
      <c r="F8" s="159"/>
      <c r="G8" s="159"/>
      <c r="H8" s="159"/>
      <c r="I8" s="159"/>
      <c r="J8" s="159"/>
      <c r="K8" s="159"/>
      <c r="L8" s="159"/>
      <c r="M8" s="17"/>
      <c r="N8" s="17"/>
      <c r="O8" s="17"/>
      <c r="P8" s="17"/>
    </row>
    <row r="9" spans="1:16" ht="11.25" customHeight="1" x14ac:dyDescent="0.15">
      <c r="A9" s="147" t="s">
        <v>364</v>
      </c>
      <c r="B9" s="147"/>
      <c r="C9" s="147"/>
      <c r="D9" s="147"/>
      <c r="E9" s="147"/>
      <c r="F9" s="147"/>
      <c r="G9" s="31"/>
      <c r="H9" s="31"/>
      <c r="I9" s="31"/>
      <c r="J9" s="151" t="s">
        <v>39</v>
      </c>
      <c r="K9" s="151"/>
      <c r="L9" s="151"/>
      <c r="M9" s="151"/>
      <c r="N9" s="158">
        <f>P61</f>
        <v>0</v>
      </c>
      <c r="O9" s="158"/>
      <c r="P9" s="31"/>
    </row>
    <row r="10" spans="1:16" x14ac:dyDescent="0.15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A67</f>
        <v>Tāme sastādīta 2021. gada __. ________________</v>
      </c>
    </row>
    <row r="11" spans="1:16" ht="12" thickBot="1" x14ac:dyDescent="0.2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15">
      <c r="A12" s="123" t="s">
        <v>23</v>
      </c>
      <c r="B12" s="153" t="s">
        <v>40</v>
      </c>
      <c r="C12" s="149" t="s">
        <v>41</v>
      </c>
      <c r="D12" s="156" t="s">
        <v>42</v>
      </c>
      <c r="E12" s="160" t="s">
        <v>43</v>
      </c>
      <c r="F12" s="148" t="s">
        <v>44</v>
      </c>
      <c r="G12" s="149"/>
      <c r="H12" s="149"/>
      <c r="I12" s="149"/>
      <c r="J12" s="149"/>
      <c r="K12" s="150"/>
      <c r="L12" s="148" t="s">
        <v>45</v>
      </c>
      <c r="M12" s="149"/>
      <c r="N12" s="149"/>
      <c r="O12" s="149"/>
      <c r="P12" s="150"/>
    </row>
    <row r="13" spans="1:16" ht="126.75" customHeight="1" thickBot="1" x14ac:dyDescent="0.2">
      <c r="A13" s="152"/>
      <c r="B13" s="154"/>
      <c r="C13" s="155"/>
      <c r="D13" s="157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4" x14ac:dyDescent="0.15">
      <c r="A14" s="64" t="s">
        <v>81</v>
      </c>
      <c r="B14" s="65" t="s">
        <v>82</v>
      </c>
      <c r="C14" s="66" t="s">
        <v>83</v>
      </c>
      <c r="D14" s="98" t="s">
        <v>84</v>
      </c>
      <c r="E14" s="70">
        <v>1300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4" x14ac:dyDescent="0.15">
      <c r="A15" s="38" t="s">
        <v>85</v>
      </c>
      <c r="B15" s="39" t="s">
        <v>86</v>
      </c>
      <c r="C15" s="47" t="s">
        <v>87</v>
      </c>
      <c r="D15" s="25" t="s">
        <v>84</v>
      </c>
      <c r="E15" s="70">
        <v>1300</v>
      </c>
      <c r="F15" s="71"/>
      <c r="G15" s="68"/>
      <c r="H15" s="48">
        <f t="shared" ref="H15:H60" si="0">ROUND(F15*G15,2)</f>
        <v>0</v>
      </c>
      <c r="I15" s="68"/>
      <c r="J15" s="68"/>
      <c r="K15" s="49">
        <f t="shared" ref="K15:K60" si="1">SUM(H15:J15)</f>
        <v>0</v>
      </c>
      <c r="L15" s="50">
        <f t="shared" ref="L15:L60" si="2">ROUND(E15*F15,2)</f>
        <v>0</v>
      </c>
      <c r="M15" s="48">
        <f t="shared" ref="M15:M60" si="3">ROUND(H15*E15,2)</f>
        <v>0</v>
      </c>
      <c r="N15" s="48">
        <f t="shared" ref="N15:N60" si="4">ROUND(I15*E15,2)</f>
        <v>0</v>
      </c>
      <c r="O15" s="48">
        <f t="shared" ref="O15:O60" si="5">ROUND(J15*E15,2)</f>
        <v>0</v>
      </c>
      <c r="P15" s="49">
        <f t="shared" ref="P15:P60" si="6">SUM(M15:O15)</f>
        <v>0</v>
      </c>
    </row>
    <row r="16" spans="1:16" ht="24" x14ac:dyDescent="0.15">
      <c r="A16" s="38"/>
      <c r="B16" s="39"/>
      <c r="C16" s="47" t="s">
        <v>88</v>
      </c>
      <c r="D16" s="25" t="s">
        <v>84</v>
      </c>
      <c r="E16" s="70">
        <v>1365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4" x14ac:dyDescent="0.15">
      <c r="A17" s="38"/>
      <c r="B17" s="39"/>
      <c r="C17" s="47" t="s">
        <v>89</v>
      </c>
      <c r="D17" s="25" t="s">
        <v>84</v>
      </c>
      <c r="E17" s="70">
        <v>1365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4" x14ac:dyDescent="0.15">
      <c r="A18" s="38"/>
      <c r="B18" s="39"/>
      <c r="C18" s="47" t="s">
        <v>90</v>
      </c>
      <c r="D18" s="25" t="s">
        <v>84</v>
      </c>
      <c r="E18" s="70">
        <v>1365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12" x14ac:dyDescent="0.15">
      <c r="A19" s="38"/>
      <c r="B19" s="39"/>
      <c r="C19" s="47" t="s">
        <v>91</v>
      </c>
      <c r="D19" s="25" t="s">
        <v>92</v>
      </c>
      <c r="E19" s="70">
        <v>6500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4" x14ac:dyDescent="0.15">
      <c r="A20" s="38" t="s">
        <v>93</v>
      </c>
      <c r="B20" s="39" t="s">
        <v>94</v>
      </c>
      <c r="C20" s="47" t="s">
        <v>95</v>
      </c>
      <c r="D20" s="25" t="s">
        <v>84</v>
      </c>
      <c r="E20" s="70">
        <v>1300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4" x14ac:dyDescent="0.15">
      <c r="A21" s="38"/>
      <c r="B21" s="39"/>
      <c r="C21" s="47" t="s">
        <v>96</v>
      </c>
      <c r="D21" s="25" t="s">
        <v>84</v>
      </c>
      <c r="E21" s="70">
        <v>1495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4" x14ac:dyDescent="0.15">
      <c r="A22" s="38"/>
      <c r="B22" s="39"/>
      <c r="C22" s="47" t="s">
        <v>97</v>
      </c>
      <c r="D22" s="25" t="s">
        <v>84</v>
      </c>
      <c r="E22" s="70">
        <v>1495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12" x14ac:dyDescent="0.15">
      <c r="A23" s="38"/>
      <c r="B23" s="39"/>
      <c r="C23" s="47" t="s">
        <v>98</v>
      </c>
      <c r="D23" s="25" t="s">
        <v>84</v>
      </c>
      <c r="E23" s="70">
        <v>1300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12" x14ac:dyDescent="0.15">
      <c r="A24" s="38"/>
      <c r="B24" s="39"/>
      <c r="C24" s="47" t="s">
        <v>99</v>
      </c>
      <c r="D24" s="25" t="s">
        <v>84</v>
      </c>
      <c r="E24" s="70">
        <v>1300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4" x14ac:dyDescent="0.15">
      <c r="A25" s="38" t="s">
        <v>100</v>
      </c>
      <c r="B25" s="39" t="s">
        <v>94</v>
      </c>
      <c r="C25" s="47" t="s">
        <v>101</v>
      </c>
      <c r="D25" s="25" t="s">
        <v>92</v>
      </c>
      <c r="E25" s="70">
        <v>13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4" x14ac:dyDescent="0.15">
      <c r="A26" s="38" t="s">
        <v>102</v>
      </c>
      <c r="B26" s="39" t="s">
        <v>94</v>
      </c>
      <c r="C26" s="47" t="s">
        <v>103</v>
      </c>
      <c r="D26" s="25" t="s">
        <v>92</v>
      </c>
      <c r="E26" s="70">
        <v>18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4" x14ac:dyDescent="0.15">
      <c r="A27" s="38" t="s">
        <v>104</v>
      </c>
      <c r="B27" s="39" t="s">
        <v>94</v>
      </c>
      <c r="C27" s="47" t="s">
        <v>105</v>
      </c>
      <c r="D27" s="25" t="s">
        <v>62</v>
      </c>
      <c r="E27" s="70">
        <v>250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12" x14ac:dyDescent="0.15">
      <c r="A28" s="38"/>
      <c r="B28" s="39"/>
      <c r="C28" s="47" t="s">
        <v>106</v>
      </c>
      <c r="D28" s="25" t="s">
        <v>62</v>
      </c>
      <c r="E28" s="70">
        <v>250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12" x14ac:dyDescent="0.15">
      <c r="A29" s="38"/>
      <c r="B29" s="39"/>
      <c r="C29" s="47" t="s">
        <v>107</v>
      </c>
      <c r="D29" s="25" t="s">
        <v>108</v>
      </c>
      <c r="E29" s="70">
        <v>1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4" x14ac:dyDescent="0.15">
      <c r="A30" s="38" t="s">
        <v>109</v>
      </c>
      <c r="B30" s="39" t="s">
        <v>94</v>
      </c>
      <c r="C30" s="47" t="s">
        <v>110</v>
      </c>
      <c r="D30" s="25" t="s">
        <v>66</v>
      </c>
      <c r="E30" s="70">
        <v>6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12" x14ac:dyDescent="0.15">
      <c r="A31" s="38"/>
      <c r="B31" s="39"/>
      <c r="C31" s="47" t="s">
        <v>111</v>
      </c>
      <c r="D31" s="25" t="s">
        <v>66</v>
      </c>
      <c r="E31" s="70">
        <v>6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12" x14ac:dyDescent="0.15">
      <c r="A32" s="38"/>
      <c r="B32" s="39"/>
      <c r="C32" s="47" t="s">
        <v>112</v>
      </c>
      <c r="D32" s="25"/>
      <c r="E32" s="70"/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4" x14ac:dyDescent="0.15">
      <c r="A33" s="38" t="s">
        <v>81</v>
      </c>
      <c r="B33" s="39" t="s">
        <v>82</v>
      </c>
      <c r="C33" s="47" t="s">
        <v>83</v>
      </c>
      <c r="D33" s="25" t="s">
        <v>84</v>
      </c>
      <c r="E33" s="70">
        <v>25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4" x14ac:dyDescent="0.15">
      <c r="A34" s="38" t="s">
        <v>85</v>
      </c>
      <c r="B34" s="39" t="s">
        <v>94</v>
      </c>
      <c r="C34" s="47" t="s">
        <v>113</v>
      </c>
      <c r="D34" s="25" t="s">
        <v>84</v>
      </c>
      <c r="E34" s="70">
        <v>25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12" x14ac:dyDescent="0.15">
      <c r="A35" s="38"/>
      <c r="B35" s="39"/>
      <c r="C35" s="47" t="s">
        <v>114</v>
      </c>
      <c r="D35" s="25" t="s">
        <v>115</v>
      </c>
      <c r="E35" s="70">
        <v>20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4" x14ac:dyDescent="0.15">
      <c r="A36" s="38" t="s">
        <v>100</v>
      </c>
      <c r="B36" s="39" t="s">
        <v>94</v>
      </c>
      <c r="C36" s="47" t="s">
        <v>116</v>
      </c>
      <c r="D36" s="25" t="s">
        <v>84</v>
      </c>
      <c r="E36" s="70">
        <v>25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12" x14ac:dyDescent="0.15">
      <c r="A37" s="38"/>
      <c r="B37" s="39"/>
      <c r="C37" s="47" t="s">
        <v>117</v>
      </c>
      <c r="D37" s="25" t="s">
        <v>115</v>
      </c>
      <c r="E37" s="70">
        <v>1250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4" x14ac:dyDescent="0.15">
      <c r="A38" s="38" t="s">
        <v>102</v>
      </c>
      <c r="B38" s="39" t="s">
        <v>94</v>
      </c>
      <c r="C38" s="47" t="s">
        <v>118</v>
      </c>
      <c r="D38" s="25" t="s">
        <v>84</v>
      </c>
      <c r="E38" s="70">
        <v>25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12" x14ac:dyDescent="0.15">
      <c r="A39" s="38"/>
      <c r="B39" s="39"/>
      <c r="C39" s="47" t="s">
        <v>119</v>
      </c>
      <c r="D39" s="25" t="s">
        <v>84</v>
      </c>
      <c r="E39" s="70">
        <v>27.5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12" x14ac:dyDescent="0.15">
      <c r="A40" s="38"/>
      <c r="B40" s="39"/>
      <c r="C40" s="47" t="s">
        <v>120</v>
      </c>
      <c r="D40" s="25" t="s">
        <v>121</v>
      </c>
      <c r="E40" s="70">
        <v>0.37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12" x14ac:dyDescent="0.15">
      <c r="A41" s="38"/>
      <c r="B41" s="39"/>
      <c r="C41" s="47" t="s">
        <v>122</v>
      </c>
      <c r="D41" s="25" t="s">
        <v>108</v>
      </c>
      <c r="E41" s="70">
        <v>1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4" x14ac:dyDescent="0.15">
      <c r="A42" s="38" t="s">
        <v>104</v>
      </c>
      <c r="B42" s="39" t="s">
        <v>94</v>
      </c>
      <c r="C42" s="47" t="s">
        <v>123</v>
      </c>
      <c r="D42" s="25" t="s">
        <v>124</v>
      </c>
      <c r="E42" s="70">
        <v>20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4" x14ac:dyDescent="0.15">
      <c r="A43" s="38" t="s">
        <v>109</v>
      </c>
      <c r="B43" s="39" t="s">
        <v>94</v>
      </c>
      <c r="C43" s="47" t="s">
        <v>125</v>
      </c>
      <c r="D43" s="25" t="s">
        <v>62</v>
      </c>
      <c r="E43" s="70">
        <v>22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12" x14ac:dyDescent="0.15">
      <c r="A44" s="38"/>
      <c r="B44" s="39"/>
      <c r="C44" s="47" t="s">
        <v>126</v>
      </c>
      <c r="D44" s="25" t="s">
        <v>127</v>
      </c>
      <c r="E44" s="70">
        <v>22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12" x14ac:dyDescent="0.15">
      <c r="A45" s="38"/>
      <c r="B45" s="39"/>
      <c r="C45" s="47" t="s">
        <v>99</v>
      </c>
      <c r="D45" s="25" t="s">
        <v>108</v>
      </c>
      <c r="E45" s="70">
        <v>1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4" x14ac:dyDescent="0.15">
      <c r="A46" s="38" t="s">
        <v>128</v>
      </c>
      <c r="B46" s="39" t="s">
        <v>94</v>
      </c>
      <c r="C46" s="47" t="s">
        <v>129</v>
      </c>
      <c r="D46" s="25" t="s">
        <v>62</v>
      </c>
      <c r="E46" s="70">
        <v>33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12" x14ac:dyDescent="0.15">
      <c r="A47" s="38"/>
      <c r="B47" s="39"/>
      <c r="C47" s="47" t="s">
        <v>130</v>
      </c>
      <c r="D47" s="25" t="s">
        <v>127</v>
      </c>
      <c r="E47" s="70">
        <v>33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12" x14ac:dyDescent="0.15">
      <c r="A48" s="38"/>
      <c r="B48" s="39"/>
      <c r="C48" s="47" t="s">
        <v>99</v>
      </c>
      <c r="D48" s="25" t="s">
        <v>108</v>
      </c>
      <c r="E48" s="70">
        <v>1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4" x14ac:dyDescent="0.15">
      <c r="A49" s="38" t="s">
        <v>131</v>
      </c>
      <c r="B49" s="39" t="s">
        <v>132</v>
      </c>
      <c r="C49" s="47" t="s">
        <v>133</v>
      </c>
      <c r="D49" s="25" t="s">
        <v>84</v>
      </c>
      <c r="E49" s="70">
        <v>25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12" x14ac:dyDescent="0.15">
      <c r="A50" s="38"/>
      <c r="B50" s="39"/>
      <c r="C50" s="47" t="s">
        <v>134</v>
      </c>
      <c r="D50" s="25" t="s">
        <v>115</v>
      </c>
      <c r="E50" s="70">
        <v>5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4" x14ac:dyDescent="0.15">
      <c r="A51" s="38" t="s">
        <v>135</v>
      </c>
      <c r="B51" s="39" t="s">
        <v>132</v>
      </c>
      <c r="C51" s="47" t="s">
        <v>136</v>
      </c>
      <c r="D51" s="25" t="s">
        <v>84</v>
      </c>
      <c r="E51" s="70">
        <v>25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12" x14ac:dyDescent="0.15">
      <c r="A52" s="38"/>
      <c r="B52" s="39"/>
      <c r="C52" s="47" t="s">
        <v>137</v>
      </c>
      <c r="D52" s="25" t="s">
        <v>84</v>
      </c>
      <c r="E52" s="70">
        <v>28.75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12" x14ac:dyDescent="0.15">
      <c r="A53" s="38"/>
      <c r="B53" s="39"/>
      <c r="C53" s="47" t="s">
        <v>138</v>
      </c>
      <c r="D53" s="25" t="s">
        <v>115</v>
      </c>
      <c r="E53" s="70">
        <v>150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12" x14ac:dyDescent="0.15">
      <c r="A54" s="38"/>
      <c r="B54" s="39"/>
      <c r="C54" s="47" t="s">
        <v>139</v>
      </c>
      <c r="D54" s="25" t="s">
        <v>62</v>
      </c>
      <c r="E54" s="70">
        <v>20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4" x14ac:dyDescent="0.15">
      <c r="A55" s="38" t="s">
        <v>140</v>
      </c>
      <c r="B55" s="39" t="s">
        <v>132</v>
      </c>
      <c r="C55" s="47" t="s">
        <v>141</v>
      </c>
      <c r="D55" s="25" t="s">
        <v>84</v>
      </c>
      <c r="E55" s="70">
        <v>25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12" x14ac:dyDescent="0.15">
      <c r="A56" s="38"/>
      <c r="B56" s="39"/>
      <c r="C56" s="47" t="s">
        <v>134</v>
      </c>
      <c r="D56" s="25" t="s">
        <v>115</v>
      </c>
      <c r="E56" s="70">
        <v>362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12" x14ac:dyDescent="0.15">
      <c r="A57" s="38"/>
      <c r="B57" s="39"/>
      <c r="C57" s="47" t="s">
        <v>142</v>
      </c>
      <c r="D57" s="25" t="s">
        <v>115</v>
      </c>
      <c r="E57" s="70">
        <v>113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4" x14ac:dyDescent="0.15">
      <c r="A58" s="38" t="s">
        <v>143</v>
      </c>
      <c r="B58" s="39" t="s">
        <v>132</v>
      </c>
      <c r="C58" s="47" t="s">
        <v>144</v>
      </c>
      <c r="D58" s="25" t="s">
        <v>84</v>
      </c>
      <c r="E58" s="70">
        <v>25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12" x14ac:dyDescent="0.15">
      <c r="A59" s="38"/>
      <c r="B59" s="39"/>
      <c r="C59" s="47" t="s">
        <v>145</v>
      </c>
      <c r="D59" s="25" t="s">
        <v>115</v>
      </c>
      <c r="E59" s="70">
        <v>5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13" thickBot="1" x14ac:dyDescent="0.2">
      <c r="A60" s="38"/>
      <c r="B60" s="39"/>
      <c r="C60" s="47" t="s">
        <v>146</v>
      </c>
      <c r="D60" s="25" t="s">
        <v>115</v>
      </c>
      <c r="E60" s="70">
        <v>8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12" thickBot="1" x14ac:dyDescent="0.2">
      <c r="A61" s="163" t="s">
        <v>363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5"/>
      <c r="L61" s="72">
        <f>SUM(L14:L60)</f>
        <v>0</v>
      </c>
      <c r="M61" s="73">
        <f>SUM(M14:M60)</f>
        <v>0</v>
      </c>
      <c r="N61" s="73">
        <f>SUM(N14:N60)</f>
        <v>0</v>
      </c>
      <c r="O61" s="73">
        <f>SUM(O14:O60)</f>
        <v>0</v>
      </c>
      <c r="P61" s="74">
        <f>SUM(P14:P60)</f>
        <v>0</v>
      </c>
    </row>
    <row r="62" spans="1:16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15">
      <c r="A64" s="1" t="s">
        <v>14</v>
      </c>
      <c r="B64" s="17"/>
      <c r="C64" s="162">
        <f>'Kops a'!C33:H33</f>
        <v>0</v>
      </c>
      <c r="D64" s="162"/>
      <c r="E64" s="162"/>
      <c r="F64" s="162"/>
      <c r="G64" s="162"/>
      <c r="H64" s="162"/>
      <c r="I64" s="17"/>
      <c r="J64" s="17"/>
      <c r="K64" s="17"/>
      <c r="L64" s="17"/>
      <c r="M64" s="17"/>
      <c r="N64" s="17"/>
      <c r="O64" s="17"/>
      <c r="P64" s="17"/>
    </row>
    <row r="65" spans="1:16" x14ac:dyDescent="0.15">
      <c r="A65" s="17"/>
      <c r="B65" s="17"/>
      <c r="C65" s="99" t="s">
        <v>15</v>
      </c>
      <c r="D65" s="99"/>
      <c r="E65" s="99"/>
      <c r="F65" s="99"/>
      <c r="G65" s="99"/>
      <c r="H65" s="99"/>
      <c r="I65" s="17"/>
      <c r="J65" s="17"/>
      <c r="K65" s="17"/>
      <c r="L65" s="17"/>
      <c r="M65" s="17"/>
      <c r="N65" s="17"/>
      <c r="O65" s="17"/>
      <c r="P65" s="17"/>
    </row>
    <row r="66" spans="1:16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15">
      <c r="A67" s="91" t="str">
        <f>'Kops a'!A36</f>
        <v>Tāme sastādīta 2021. gada __. ________________</v>
      </c>
      <c r="B67" s="92"/>
      <c r="C67" s="92"/>
      <c r="D67" s="92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15">
      <c r="A69" s="1" t="s">
        <v>37</v>
      </c>
      <c r="B69" s="17"/>
      <c r="C69" s="162">
        <f>'Kops a'!C38:H38</f>
        <v>0</v>
      </c>
      <c r="D69" s="162"/>
      <c r="E69" s="162"/>
      <c r="F69" s="162"/>
      <c r="G69" s="162"/>
      <c r="H69" s="162"/>
      <c r="I69" s="17"/>
      <c r="J69" s="17"/>
      <c r="K69" s="17"/>
      <c r="L69" s="17"/>
      <c r="M69" s="17"/>
      <c r="N69" s="17"/>
      <c r="O69" s="17"/>
      <c r="P69" s="17"/>
    </row>
    <row r="70" spans="1:16" x14ac:dyDescent="0.15">
      <c r="A70" s="17"/>
      <c r="B70" s="17"/>
      <c r="C70" s="99" t="s">
        <v>15</v>
      </c>
      <c r="D70" s="99"/>
      <c r="E70" s="99"/>
      <c r="F70" s="99"/>
      <c r="G70" s="99"/>
      <c r="H70" s="99"/>
      <c r="I70" s="17"/>
      <c r="J70" s="17"/>
      <c r="K70" s="17"/>
      <c r="L70" s="17"/>
      <c r="M70" s="17"/>
      <c r="N70" s="17"/>
      <c r="O70" s="17"/>
      <c r="P70" s="17"/>
    </row>
    <row r="71" spans="1:16" x14ac:dyDescent="0.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15">
      <c r="A72" s="91" t="s">
        <v>54</v>
      </c>
      <c r="B72" s="92"/>
      <c r="C72" s="96">
        <f>'Kops a'!C41</f>
        <v>0</v>
      </c>
      <c r="D72" s="51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</sheetData>
  <mergeCells count="22">
    <mergeCell ref="C70:H70"/>
    <mergeCell ref="C4:I4"/>
    <mergeCell ref="F12:K12"/>
    <mergeCell ref="A9:F9"/>
    <mergeCell ref="J9:M9"/>
    <mergeCell ref="D8:L8"/>
    <mergeCell ref="A61:K61"/>
    <mergeCell ref="C64:H64"/>
    <mergeCell ref="C65:H65"/>
    <mergeCell ref="C69:H6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B60 I14:J60 D14:G60">
    <cfRule type="cellIs" dxfId="165" priority="24" operator="equal">
      <formula>0</formula>
    </cfRule>
  </conditionalFormatting>
  <conditionalFormatting sqref="N9:O9">
    <cfRule type="cellIs" dxfId="164" priority="23" operator="equal">
      <formula>0</formula>
    </cfRule>
  </conditionalFormatting>
  <conditionalFormatting sqref="C2:I2">
    <cfRule type="cellIs" dxfId="163" priority="20" operator="equal">
      <formula>0</formula>
    </cfRule>
  </conditionalFormatting>
  <conditionalFormatting sqref="O10">
    <cfRule type="cellIs" dxfId="162" priority="19" operator="equal">
      <formula>"20__. gada __. _________"</formula>
    </cfRule>
  </conditionalFormatting>
  <conditionalFormatting sqref="A61:K61">
    <cfRule type="containsText" dxfId="161" priority="18" operator="containsText" text="Tiešās izmaksas kopā, t. sk. darba devēja sociālais nodoklis __.__% ">
      <formula>NOT(ISERROR(SEARCH("Tiešās izmaksas kopā, t. sk. darba devēja sociālais nodoklis __.__% ",A61)))</formula>
    </cfRule>
  </conditionalFormatting>
  <conditionalFormatting sqref="H14:H60 K14:P60 L61:P61">
    <cfRule type="cellIs" dxfId="160" priority="13" operator="equal">
      <formula>0</formula>
    </cfRule>
  </conditionalFormatting>
  <conditionalFormatting sqref="C4:I4">
    <cfRule type="cellIs" dxfId="159" priority="12" operator="equal">
      <formula>0</formula>
    </cfRule>
  </conditionalFormatting>
  <conditionalFormatting sqref="C14:C60">
    <cfRule type="cellIs" dxfId="158" priority="11" operator="equal">
      <formula>0</formula>
    </cfRule>
  </conditionalFormatting>
  <conditionalFormatting sqref="D5:L8">
    <cfRule type="cellIs" dxfId="157" priority="10" operator="equal">
      <formula>0</formula>
    </cfRule>
  </conditionalFormatting>
  <conditionalFormatting sqref="P10">
    <cfRule type="cellIs" dxfId="156" priority="9" operator="equal">
      <formula>"20__. gada __. _________"</formula>
    </cfRule>
  </conditionalFormatting>
  <conditionalFormatting sqref="C69:H69">
    <cfRule type="cellIs" dxfId="155" priority="6" operator="equal">
      <formula>0</formula>
    </cfRule>
  </conditionalFormatting>
  <conditionalFormatting sqref="C64:H64">
    <cfRule type="cellIs" dxfId="154" priority="5" operator="equal">
      <formula>0</formula>
    </cfRule>
  </conditionalFormatting>
  <conditionalFormatting sqref="C69:H69 C72 C64:H64">
    <cfRule type="cellIs" dxfId="153" priority="4" operator="equal">
      <formula>0</formula>
    </cfRule>
  </conditionalFormatting>
  <conditionalFormatting sqref="D1">
    <cfRule type="cellIs" dxfId="152" priority="3" operator="equal">
      <formula>0</formula>
    </cfRule>
  </conditionalFormatting>
  <conditionalFormatting sqref="A9:F9">
    <cfRule type="containsText" dxfId="7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6B16A03-C867-4231-9EE2-FA19DDA4D492}">
            <xm:f>NOT(ISERROR(SEARCH("Tāme sastādīta ____. gada ___. ______________",A67)))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7" operator="containsText" id="{2AF3CC58-04F0-4432-AA0F-D3D058C3CAD1}">
            <xm:f>NOT(ISERROR(SEARCH("Sertifikāta Nr. _________________________________",A72)))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67"/>
  <sheetViews>
    <sheetView workbookViewId="0">
      <selection activeCell="A9" sqref="A9:F9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3"/>
      <c r="B1" s="23"/>
      <c r="C1" s="27" t="s">
        <v>38</v>
      </c>
      <c r="D1" s="52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15">
      <c r="A2" s="29"/>
      <c r="B2" s="29"/>
      <c r="C2" s="145" t="s">
        <v>180</v>
      </c>
      <c r="D2" s="145"/>
      <c r="E2" s="145"/>
      <c r="F2" s="145"/>
      <c r="G2" s="145"/>
      <c r="H2" s="145"/>
      <c r="I2" s="145"/>
      <c r="J2" s="29"/>
    </row>
    <row r="3" spans="1:16" x14ac:dyDescent="0.15">
      <c r="A3" s="30"/>
      <c r="B3" s="30"/>
      <c r="C3" s="108" t="s">
        <v>17</v>
      </c>
      <c r="D3" s="108"/>
      <c r="E3" s="108"/>
      <c r="F3" s="108"/>
      <c r="G3" s="108"/>
      <c r="H3" s="108"/>
      <c r="I3" s="108"/>
      <c r="J3" s="30"/>
    </row>
    <row r="4" spans="1:16" x14ac:dyDescent="0.15">
      <c r="A4" s="30"/>
      <c r="B4" s="30"/>
      <c r="C4" s="146" t="s">
        <v>52</v>
      </c>
      <c r="D4" s="146"/>
      <c r="E4" s="146"/>
      <c r="F4" s="146"/>
      <c r="G4" s="146"/>
      <c r="H4" s="146"/>
      <c r="I4" s="146"/>
      <c r="J4" s="30"/>
    </row>
    <row r="5" spans="1:16" x14ac:dyDescent="0.15">
      <c r="A5" s="23"/>
      <c r="B5" s="23"/>
      <c r="C5" s="27" t="s">
        <v>5</v>
      </c>
      <c r="D5" s="159" t="str">
        <f>'Kops a'!D6</f>
        <v>Dzīvojamā māja</v>
      </c>
      <c r="E5" s="159"/>
      <c r="F5" s="159"/>
      <c r="G5" s="159"/>
      <c r="H5" s="159"/>
      <c r="I5" s="159"/>
      <c r="J5" s="159"/>
      <c r="K5" s="159"/>
      <c r="L5" s="159"/>
      <c r="M5" s="17"/>
      <c r="N5" s="17"/>
      <c r="O5" s="17"/>
      <c r="P5" s="17"/>
    </row>
    <row r="6" spans="1:16" x14ac:dyDescent="0.15">
      <c r="A6" s="23"/>
      <c r="B6" s="23"/>
      <c r="C6" s="27" t="s">
        <v>6</v>
      </c>
      <c r="D6" s="159" t="str">
        <f>'Kops a'!D7</f>
        <v xml:space="preserve">Energoefektivitātes paaugstināšanas projekts dzīvojamai mājai </v>
      </c>
      <c r="E6" s="159"/>
      <c r="F6" s="159"/>
      <c r="G6" s="159"/>
      <c r="H6" s="159"/>
      <c r="I6" s="159"/>
      <c r="J6" s="159"/>
      <c r="K6" s="159"/>
      <c r="L6" s="159"/>
      <c r="M6" s="17"/>
      <c r="N6" s="17"/>
      <c r="O6" s="17"/>
      <c r="P6" s="17"/>
    </row>
    <row r="7" spans="1:16" x14ac:dyDescent="0.15">
      <c r="A7" s="23"/>
      <c r="B7" s="23"/>
      <c r="C7" s="27" t="s">
        <v>7</v>
      </c>
      <c r="D7" s="159" t="str">
        <f>'Kops a'!D8</f>
        <v>Mātera iela 31, Jelgava, LV-3001, KAD.NR.09000010447001</v>
      </c>
      <c r="E7" s="159"/>
      <c r="F7" s="159"/>
      <c r="G7" s="159"/>
      <c r="H7" s="159"/>
      <c r="I7" s="159"/>
      <c r="J7" s="159"/>
      <c r="K7" s="159"/>
      <c r="L7" s="159"/>
      <c r="M7" s="17"/>
      <c r="N7" s="17"/>
      <c r="O7" s="17"/>
      <c r="P7" s="17"/>
    </row>
    <row r="8" spans="1:16" x14ac:dyDescent="0.15">
      <c r="A8" s="23"/>
      <c r="B8" s="23"/>
      <c r="C8" s="4" t="s">
        <v>20</v>
      </c>
      <c r="D8" s="159">
        <f>'Kops a'!D9</f>
        <v>0</v>
      </c>
      <c r="E8" s="159"/>
      <c r="F8" s="159"/>
      <c r="G8" s="159"/>
      <c r="H8" s="159"/>
      <c r="I8" s="159"/>
      <c r="J8" s="159"/>
      <c r="K8" s="159"/>
      <c r="L8" s="159"/>
      <c r="M8" s="17"/>
      <c r="N8" s="17"/>
      <c r="O8" s="17"/>
      <c r="P8" s="17"/>
    </row>
    <row r="9" spans="1:16" ht="11.25" customHeight="1" x14ac:dyDescent="0.15">
      <c r="A9" s="147" t="s">
        <v>364</v>
      </c>
      <c r="B9" s="147"/>
      <c r="C9" s="147"/>
      <c r="D9" s="147"/>
      <c r="E9" s="147"/>
      <c r="F9" s="147"/>
      <c r="G9" s="31"/>
      <c r="H9" s="31"/>
      <c r="I9" s="31"/>
      <c r="J9" s="151" t="s">
        <v>39</v>
      </c>
      <c r="K9" s="151"/>
      <c r="L9" s="151"/>
      <c r="M9" s="151"/>
      <c r="N9" s="158">
        <f>P55</f>
        <v>0</v>
      </c>
      <c r="O9" s="158"/>
      <c r="P9" s="31"/>
    </row>
    <row r="10" spans="1:16" x14ac:dyDescent="0.15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A61</f>
        <v>Tāme sastādīta 2021. gada __. ________________</v>
      </c>
    </row>
    <row r="11" spans="1:16" ht="12" thickBot="1" x14ac:dyDescent="0.2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15">
      <c r="A12" s="123" t="s">
        <v>23</v>
      </c>
      <c r="B12" s="153" t="s">
        <v>40</v>
      </c>
      <c r="C12" s="149" t="s">
        <v>41</v>
      </c>
      <c r="D12" s="156" t="s">
        <v>42</v>
      </c>
      <c r="E12" s="160" t="s">
        <v>43</v>
      </c>
      <c r="F12" s="148" t="s">
        <v>44</v>
      </c>
      <c r="G12" s="149"/>
      <c r="H12" s="149"/>
      <c r="I12" s="149"/>
      <c r="J12" s="149"/>
      <c r="K12" s="150"/>
      <c r="L12" s="148" t="s">
        <v>45</v>
      </c>
      <c r="M12" s="149"/>
      <c r="N12" s="149"/>
      <c r="O12" s="149"/>
      <c r="P12" s="150"/>
    </row>
    <row r="13" spans="1:16" ht="126.75" customHeight="1" thickBot="1" x14ac:dyDescent="0.2">
      <c r="A13" s="152"/>
      <c r="B13" s="154"/>
      <c r="C13" s="155"/>
      <c r="D13" s="157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12" x14ac:dyDescent="0.15">
      <c r="A14" s="64"/>
      <c r="B14" s="65"/>
      <c r="C14" s="66" t="s">
        <v>148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36" x14ac:dyDescent="0.15">
      <c r="A15" s="38">
        <v>1</v>
      </c>
      <c r="B15" s="39" t="s">
        <v>82</v>
      </c>
      <c r="C15" s="47" t="s">
        <v>149</v>
      </c>
      <c r="D15" s="25" t="s">
        <v>78</v>
      </c>
      <c r="E15" s="70">
        <v>1</v>
      </c>
      <c r="F15" s="71"/>
      <c r="G15" s="68"/>
      <c r="H15" s="48">
        <f t="shared" ref="H15:H54" si="0">ROUND(F15*G15,2)</f>
        <v>0</v>
      </c>
      <c r="I15" s="68"/>
      <c r="J15" s="68"/>
      <c r="K15" s="49">
        <f t="shared" ref="K15:K54" si="1">SUM(H15:J15)</f>
        <v>0</v>
      </c>
      <c r="L15" s="50">
        <f t="shared" ref="L15:L54" si="2">ROUND(E15*F15,2)</f>
        <v>0</v>
      </c>
      <c r="M15" s="48">
        <f t="shared" ref="M15:M54" si="3">ROUND(H15*E15,2)</f>
        <v>0</v>
      </c>
      <c r="N15" s="48">
        <f t="shared" ref="N15:N54" si="4">ROUND(I15*E15,2)</f>
        <v>0</v>
      </c>
      <c r="O15" s="48">
        <f t="shared" ref="O15:O54" si="5">ROUND(J15*E15,2)</f>
        <v>0</v>
      </c>
      <c r="P15" s="49">
        <f t="shared" ref="P15:P54" si="6">SUM(M15:O15)</f>
        <v>0</v>
      </c>
    </row>
    <row r="16" spans="1:16" ht="24" x14ac:dyDescent="0.15">
      <c r="A16" s="38">
        <v>2</v>
      </c>
      <c r="B16" s="39" t="s">
        <v>82</v>
      </c>
      <c r="C16" s="47" t="s">
        <v>150</v>
      </c>
      <c r="D16" s="25" t="s">
        <v>84</v>
      </c>
      <c r="E16" s="70">
        <v>41.33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4" x14ac:dyDescent="0.15">
      <c r="A17" s="38">
        <v>3</v>
      </c>
      <c r="B17" s="39" t="s">
        <v>82</v>
      </c>
      <c r="C17" s="47" t="s">
        <v>151</v>
      </c>
      <c r="D17" s="25" t="s">
        <v>62</v>
      </c>
      <c r="E17" s="70">
        <v>1280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4" x14ac:dyDescent="0.15">
      <c r="A18" s="38">
        <v>4</v>
      </c>
      <c r="B18" s="39" t="s">
        <v>60</v>
      </c>
      <c r="C18" s="47" t="s">
        <v>152</v>
      </c>
      <c r="D18" s="25" t="s">
        <v>84</v>
      </c>
      <c r="E18" s="70">
        <v>3600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12" x14ac:dyDescent="0.15">
      <c r="A19" s="38"/>
      <c r="B19" s="39"/>
      <c r="C19" s="47" t="s">
        <v>153</v>
      </c>
      <c r="D19" s="25" t="s">
        <v>84</v>
      </c>
      <c r="E19" s="70">
        <v>3600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12" x14ac:dyDescent="0.15">
      <c r="A20" s="38"/>
      <c r="B20" s="39"/>
      <c r="C20" s="47" t="s">
        <v>154</v>
      </c>
      <c r="D20" s="25" t="s">
        <v>84</v>
      </c>
      <c r="E20" s="70">
        <v>3780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4" x14ac:dyDescent="0.15">
      <c r="A21" s="38">
        <v>5</v>
      </c>
      <c r="B21" s="39" t="s">
        <v>132</v>
      </c>
      <c r="C21" s="47" t="s">
        <v>155</v>
      </c>
      <c r="D21" s="25" t="s">
        <v>84</v>
      </c>
      <c r="E21" s="70">
        <v>2084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12" x14ac:dyDescent="0.15">
      <c r="A22" s="38"/>
      <c r="B22" s="39"/>
      <c r="C22" s="47" t="s">
        <v>134</v>
      </c>
      <c r="D22" s="25" t="s">
        <v>115</v>
      </c>
      <c r="E22" s="70">
        <v>417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36" x14ac:dyDescent="0.15">
      <c r="A23" s="38">
        <v>6</v>
      </c>
      <c r="B23" s="39" t="s">
        <v>132</v>
      </c>
      <c r="C23" s="47" t="s">
        <v>156</v>
      </c>
      <c r="D23" s="25" t="s">
        <v>84</v>
      </c>
      <c r="E23" s="70">
        <v>521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4" x14ac:dyDescent="0.15">
      <c r="A24" s="38"/>
      <c r="B24" s="39"/>
      <c r="C24" s="47" t="s">
        <v>157</v>
      </c>
      <c r="D24" s="25" t="s">
        <v>84</v>
      </c>
      <c r="E24" s="70">
        <v>599.15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12" x14ac:dyDescent="0.15">
      <c r="A25" s="38"/>
      <c r="B25" s="39"/>
      <c r="C25" s="47" t="s">
        <v>138</v>
      </c>
      <c r="D25" s="25" t="s">
        <v>115</v>
      </c>
      <c r="E25" s="70">
        <v>5210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4" x14ac:dyDescent="0.15">
      <c r="A26" s="38">
        <v>7</v>
      </c>
      <c r="B26" s="39" t="s">
        <v>86</v>
      </c>
      <c r="C26" s="47" t="s">
        <v>158</v>
      </c>
      <c r="D26" s="25" t="s">
        <v>84</v>
      </c>
      <c r="E26" s="70">
        <v>2084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12" x14ac:dyDescent="0.15">
      <c r="A27" s="38"/>
      <c r="B27" s="39"/>
      <c r="C27" s="47" t="s">
        <v>159</v>
      </c>
      <c r="D27" s="25" t="s">
        <v>84</v>
      </c>
      <c r="E27" s="70">
        <v>2188.1999999999998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12" x14ac:dyDescent="0.15">
      <c r="A28" s="38"/>
      <c r="B28" s="39"/>
      <c r="C28" s="47" t="s">
        <v>138</v>
      </c>
      <c r="D28" s="25" t="s">
        <v>115</v>
      </c>
      <c r="E28" s="70">
        <v>12504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12" x14ac:dyDescent="0.15">
      <c r="A29" s="38"/>
      <c r="B29" s="39"/>
      <c r="C29" s="47" t="s">
        <v>160</v>
      </c>
      <c r="D29" s="25" t="s">
        <v>161</v>
      </c>
      <c r="E29" s="70">
        <v>10420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12" x14ac:dyDescent="0.15">
      <c r="A30" s="38"/>
      <c r="B30" s="39"/>
      <c r="C30" s="47" t="s">
        <v>162</v>
      </c>
      <c r="D30" s="25" t="s">
        <v>62</v>
      </c>
      <c r="E30" s="70">
        <v>150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4" x14ac:dyDescent="0.15">
      <c r="A31" s="38">
        <v>7</v>
      </c>
      <c r="B31" s="39" t="s">
        <v>132</v>
      </c>
      <c r="C31" s="47" t="s">
        <v>163</v>
      </c>
      <c r="D31" s="25" t="s">
        <v>84</v>
      </c>
      <c r="E31" s="70">
        <v>1111.18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12" x14ac:dyDescent="0.15">
      <c r="A32" s="38"/>
      <c r="B32" s="39"/>
      <c r="C32" s="47" t="s">
        <v>164</v>
      </c>
      <c r="D32" s="25" t="s">
        <v>84</v>
      </c>
      <c r="E32" s="70">
        <v>1166.74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2" x14ac:dyDescent="0.15">
      <c r="A33" s="38"/>
      <c r="B33" s="39"/>
      <c r="C33" s="47" t="s">
        <v>138</v>
      </c>
      <c r="D33" s="25" t="s">
        <v>115</v>
      </c>
      <c r="E33" s="70">
        <v>6667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4" x14ac:dyDescent="0.15">
      <c r="A34" s="38">
        <v>8</v>
      </c>
      <c r="B34" s="39" t="s">
        <v>132</v>
      </c>
      <c r="C34" s="47" t="s">
        <v>165</v>
      </c>
      <c r="D34" s="25" t="s">
        <v>84</v>
      </c>
      <c r="E34" s="70">
        <v>440.42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12" x14ac:dyDescent="0.15">
      <c r="A35" s="38"/>
      <c r="B35" s="39"/>
      <c r="C35" s="47" t="s">
        <v>164</v>
      </c>
      <c r="D35" s="25" t="s">
        <v>84</v>
      </c>
      <c r="E35" s="70">
        <v>462.44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12" x14ac:dyDescent="0.15">
      <c r="A36" s="38"/>
      <c r="B36" s="39"/>
      <c r="C36" s="47" t="s">
        <v>138</v>
      </c>
      <c r="D36" s="25" t="s">
        <v>115</v>
      </c>
      <c r="E36" s="70">
        <v>2643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4" x14ac:dyDescent="0.15">
      <c r="A37" s="38">
        <v>9</v>
      </c>
      <c r="B37" s="39" t="s">
        <v>132</v>
      </c>
      <c r="C37" s="47" t="s">
        <v>166</v>
      </c>
      <c r="D37" s="25" t="s">
        <v>84</v>
      </c>
      <c r="E37" s="70">
        <v>3635.6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4" x14ac:dyDescent="0.15">
      <c r="A38" s="38"/>
      <c r="B38" s="39"/>
      <c r="C38" s="47" t="s">
        <v>167</v>
      </c>
      <c r="D38" s="25" t="s">
        <v>84</v>
      </c>
      <c r="E38" s="70">
        <v>4180.9399999999996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12" x14ac:dyDescent="0.15">
      <c r="A39" s="38"/>
      <c r="B39" s="39"/>
      <c r="C39" s="47" t="s">
        <v>138</v>
      </c>
      <c r="D39" s="25" t="s">
        <v>115</v>
      </c>
      <c r="E39" s="70">
        <v>21814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12" x14ac:dyDescent="0.15">
      <c r="A40" s="38"/>
      <c r="B40" s="39"/>
      <c r="C40" s="47" t="s">
        <v>139</v>
      </c>
      <c r="D40" s="25" t="s">
        <v>62</v>
      </c>
      <c r="E40" s="70">
        <v>3893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4" x14ac:dyDescent="0.15">
      <c r="A41" s="38">
        <v>10</v>
      </c>
      <c r="B41" s="39" t="s">
        <v>132</v>
      </c>
      <c r="C41" s="47" t="s">
        <v>168</v>
      </c>
      <c r="D41" s="25" t="s">
        <v>84</v>
      </c>
      <c r="E41" s="70">
        <v>3635.6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12" x14ac:dyDescent="0.15">
      <c r="A42" s="38"/>
      <c r="B42" s="39"/>
      <c r="C42" s="47" t="s">
        <v>134</v>
      </c>
      <c r="D42" s="25" t="s">
        <v>115</v>
      </c>
      <c r="E42" s="70">
        <v>727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12" x14ac:dyDescent="0.15">
      <c r="A43" s="38"/>
      <c r="B43" s="39"/>
      <c r="C43" s="47" t="s">
        <v>169</v>
      </c>
      <c r="D43" s="25" t="s">
        <v>115</v>
      </c>
      <c r="E43" s="70">
        <v>14542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4" x14ac:dyDescent="0.15">
      <c r="A44" s="38">
        <v>11</v>
      </c>
      <c r="B44" s="39" t="s">
        <v>132</v>
      </c>
      <c r="C44" s="47" t="s">
        <v>170</v>
      </c>
      <c r="D44" s="25" t="s">
        <v>84</v>
      </c>
      <c r="E44" s="70">
        <v>3635.6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12" x14ac:dyDescent="0.15">
      <c r="A45" s="38"/>
      <c r="B45" s="39"/>
      <c r="C45" s="47" t="s">
        <v>145</v>
      </c>
      <c r="D45" s="25" t="s">
        <v>115</v>
      </c>
      <c r="E45" s="70">
        <v>654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12" x14ac:dyDescent="0.15">
      <c r="A46" s="38"/>
      <c r="B46" s="39"/>
      <c r="C46" s="47" t="s">
        <v>146</v>
      </c>
      <c r="D46" s="25" t="s">
        <v>115</v>
      </c>
      <c r="E46" s="70">
        <v>1091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12" x14ac:dyDescent="0.15">
      <c r="A47" s="38">
        <v>12</v>
      </c>
      <c r="B47" s="39"/>
      <c r="C47" s="47" t="s">
        <v>171</v>
      </c>
      <c r="D47" s="25" t="s">
        <v>62</v>
      </c>
      <c r="E47" s="70">
        <v>1280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12" x14ac:dyDescent="0.15">
      <c r="A48" s="38"/>
      <c r="B48" s="39"/>
      <c r="C48" s="47" t="s">
        <v>172</v>
      </c>
      <c r="D48" s="25"/>
      <c r="E48" s="70"/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4" x14ac:dyDescent="0.15">
      <c r="A49" s="38">
        <v>13</v>
      </c>
      <c r="B49" s="39" t="s">
        <v>82</v>
      </c>
      <c r="C49" s="47" t="s">
        <v>173</v>
      </c>
      <c r="D49" s="25" t="s">
        <v>84</v>
      </c>
      <c r="E49" s="70">
        <v>549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4" x14ac:dyDescent="0.15">
      <c r="A50" s="38">
        <v>14</v>
      </c>
      <c r="B50" s="39" t="s">
        <v>132</v>
      </c>
      <c r="C50" s="47" t="s">
        <v>174</v>
      </c>
      <c r="D50" s="25" t="s">
        <v>84</v>
      </c>
      <c r="E50" s="70">
        <v>549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12" x14ac:dyDescent="0.15">
      <c r="A51" s="38"/>
      <c r="B51" s="39"/>
      <c r="C51" s="47" t="s">
        <v>175</v>
      </c>
      <c r="D51" s="25" t="s">
        <v>176</v>
      </c>
      <c r="E51" s="70">
        <v>21.96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12" x14ac:dyDescent="0.15">
      <c r="A52" s="38"/>
      <c r="B52" s="39"/>
      <c r="C52" s="47" t="s">
        <v>177</v>
      </c>
      <c r="D52" s="25" t="s">
        <v>176</v>
      </c>
      <c r="E52" s="70">
        <v>27.45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4" x14ac:dyDescent="0.15">
      <c r="A53" s="38"/>
      <c r="B53" s="39"/>
      <c r="C53" s="47" t="s">
        <v>178</v>
      </c>
      <c r="D53" s="25" t="s">
        <v>84</v>
      </c>
      <c r="E53" s="70">
        <v>631.35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13" thickBot="1" x14ac:dyDescent="0.2">
      <c r="A54" s="38"/>
      <c r="B54" s="39"/>
      <c r="C54" s="47" t="s">
        <v>179</v>
      </c>
      <c r="D54" s="25" t="s">
        <v>108</v>
      </c>
      <c r="E54" s="70">
        <v>1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12" thickBot="1" x14ac:dyDescent="0.2">
      <c r="A55" s="163" t="s">
        <v>363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5"/>
      <c r="L55" s="72">
        <f>SUM(L14:L54)</f>
        <v>0</v>
      </c>
      <c r="M55" s="73">
        <f>SUM(M14:M54)</f>
        <v>0</v>
      </c>
      <c r="N55" s="73">
        <f>SUM(N14:N54)</f>
        <v>0</v>
      </c>
      <c r="O55" s="73">
        <f>SUM(O14:O54)</f>
        <v>0</v>
      </c>
      <c r="P55" s="74">
        <f>SUM(P14:P54)</f>
        <v>0</v>
      </c>
    </row>
    <row r="56" spans="1:16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15">
      <c r="A58" s="1" t="s">
        <v>14</v>
      </c>
      <c r="B58" s="17"/>
      <c r="C58" s="162">
        <f>'Kops a'!C33:H33</f>
        <v>0</v>
      </c>
      <c r="D58" s="162"/>
      <c r="E58" s="162"/>
      <c r="F58" s="162"/>
      <c r="G58" s="162"/>
      <c r="H58" s="162"/>
      <c r="I58" s="17"/>
      <c r="J58" s="17"/>
      <c r="K58" s="17"/>
      <c r="L58" s="17"/>
      <c r="M58" s="17"/>
      <c r="N58" s="17"/>
      <c r="O58" s="17"/>
      <c r="P58" s="17"/>
    </row>
    <row r="59" spans="1:16" x14ac:dyDescent="0.15">
      <c r="A59" s="17"/>
      <c r="B59" s="17"/>
      <c r="C59" s="99" t="s">
        <v>15</v>
      </c>
      <c r="D59" s="99"/>
      <c r="E59" s="99"/>
      <c r="F59" s="99"/>
      <c r="G59" s="99"/>
      <c r="H59" s="99"/>
      <c r="I59" s="17"/>
      <c r="J59" s="17"/>
      <c r="K59" s="17"/>
      <c r="L59" s="17"/>
      <c r="M59" s="17"/>
      <c r="N59" s="17"/>
      <c r="O59" s="17"/>
      <c r="P59" s="17"/>
    </row>
    <row r="60" spans="1:16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15">
      <c r="A61" s="91" t="str">
        <f>'Kops a'!A36</f>
        <v>Tāme sastādīta 2021. gada __. ________________</v>
      </c>
      <c r="B61" s="92"/>
      <c r="C61" s="92"/>
      <c r="D61" s="92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15">
      <c r="A63" s="1" t="s">
        <v>37</v>
      </c>
      <c r="B63" s="17"/>
      <c r="C63" s="162">
        <f>'Kops a'!C38:H38</f>
        <v>0</v>
      </c>
      <c r="D63" s="162"/>
      <c r="E63" s="162"/>
      <c r="F63" s="162"/>
      <c r="G63" s="162"/>
      <c r="H63" s="162"/>
      <c r="I63" s="17"/>
      <c r="J63" s="17"/>
      <c r="K63" s="17"/>
      <c r="L63" s="17"/>
      <c r="M63" s="17"/>
      <c r="N63" s="17"/>
      <c r="O63" s="17"/>
      <c r="P63" s="17"/>
    </row>
    <row r="64" spans="1:16" x14ac:dyDescent="0.15">
      <c r="A64" s="17"/>
      <c r="B64" s="17"/>
      <c r="C64" s="99" t="s">
        <v>15</v>
      </c>
      <c r="D64" s="99"/>
      <c r="E64" s="99"/>
      <c r="F64" s="99"/>
      <c r="G64" s="99"/>
      <c r="H64" s="99"/>
      <c r="I64" s="17"/>
      <c r="J64" s="17"/>
      <c r="K64" s="17"/>
      <c r="L64" s="17"/>
      <c r="M64" s="17"/>
      <c r="N64" s="17"/>
      <c r="O64" s="17"/>
      <c r="P64" s="17"/>
    </row>
    <row r="65" spans="1:16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15">
      <c r="A66" s="91" t="s">
        <v>54</v>
      </c>
      <c r="B66" s="92"/>
      <c r="C66" s="96">
        <f>'Kops a'!C41</f>
        <v>0</v>
      </c>
      <c r="D66" s="51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</sheetData>
  <mergeCells count="22">
    <mergeCell ref="C64:H64"/>
    <mergeCell ref="C4:I4"/>
    <mergeCell ref="F12:K12"/>
    <mergeCell ref="A9:F9"/>
    <mergeCell ref="J9:M9"/>
    <mergeCell ref="D8:L8"/>
    <mergeCell ref="A55:K55"/>
    <mergeCell ref="C58:H58"/>
    <mergeCell ref="C59:H59"/>
    <mergeCell ref="C63:H6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54 I15:J54 D15:G54">
    <cfRule type="cellIs" dxfId="148" priority="28" operator="equal">
      <formula>0</formula>
    </cfRule>
  </conditionalFormatting>
  <conditionalFormatting sqref="N9:O9">
    <cfRule type="cellIs" dxfId="147" priority="27" operator="equal">
      <formula>0</formula>
    </cfRule>
  </conditionalFormatting>
  <conditionalFormatting sqref="C2:I2">
    <cfRule type="cellIs" dxfId="146" priority="24" operator="equal">
      <formula>0</formula>
    </cfRule>
  </conditionalFormatting>
  <conditionalFormatting sqref="O10">
    <cfRule type="cellIs" dxfId="145" priority="23" operator="equal">
      <formula>"20__. gada __. _________"</formula>
    </cfRule>
  </conditionalFormatting>
  <conditionalFormatting sqref="A55:K55">
    <cfRule type="containsText" dxfId="144" priority="22" operator="containsText" text="Tiešās izmaksas kopā, t. sk. darba devēja sociālais nodoklis __.__% ">
      <formula>NOT(ISERROR(SEARCH("Tiešās izmaksas kopā, t. sk. darba devēja sociālais nodoklis __.__% ",A55)))</formula>
    </cfRule>
  </conditionalFormatting>
  <conditionalFormatting sqref="H14:H54 K14:P54 L55:P55">
    <cfRule type="cellIs" dxfId="143" priority="17" operator="equal">
      <formula>0</formula>
    </cfRule>
  </conditionalFormatting>
  <conditionalFormatting sqref="C4:I4">
    <cfRule type="cellIs" dxfId="142" priority="16" operator="equal">
      <formula>0</formula>
    </cfRule>
  </conditionalFormatting>
  <conditionalFormatting sqref="C15:C54">
    <cfRule type="cellIs" dxfId="141" priority="15" operator="equal">
      <formula>0</formula>
    </cfRule>
  </conditionalFormatting>
  <conditionalFormatting sqref="D5:L8">
    <cfRule type="cellIs" dxfId="140" priority="13" operator="equal">
      <formula>0</formula>
    </cfRule>
  </conditionalFormatting>
  <conditionalFormatting sqref="A14:B14 D14:G14">
    <cfRule type="cellIs" dxfId="139" priority="12" operator="equal">
      <formula>0</formula>
    </cfRule>
  </conditionalFormatting>
  <conditionalFormatting sqref="C14">
    <cfRule type="cellIs" dxfId="138" priority="11" operator="equal">
      <formula>0</formula>
    </cfRule>
  </conditionalFormatting>
  <conditionalFormatting sqref="I14:J14">
    <cfRule type="cellIs" dxfId="137" priority="10" operator="equal">
      <formula>0</formula>
    </cfRule>
  </conditionalFormatting>
  <conditionalFormatting sqref="P10">
    <cfRule type="cellIs" dxfId="136" priority="9" operator="equal">
      <formula>"20__. gada __. _________"</formula>
    </cfRule>
  </conditionalFormatting>
  <conditionalFormatting sqref="C63:H63">
    <cfRule type="cellIs" dxfId="135" priority="6" operator="equal">
      <formula>0</formula>
    </cfRule>
  </conditionalFormatting>
  <conditionalFormatting sqref="C58:H58">
    <cfRule type="cellIs" dxfId="134" priority="5" operator="equal">
      <formula>0</formula>
    </cfRule>
  </conditionalFormatting>
  <conditionalFormatting sqref="C63:H63 C66 C58:H58">
    <cfRule type="cellIs" dxfId="133" priority="4" operator="equal">
      <formula>0</formula>
    </cfRule>
  </conditionalFormatting>
  <conditionalFormatting sqref="D1">
    <cfRule type="cellIs" dxfId="132" priority="3" operator="equal">
      <formula>0</formula>
    </cfRule>
  </conditionalFormatting>
  <conditionalFormatting sqref="A9:F9">
    <cfRule type="containsText" dxfId="6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D422C369-7259-49E7-A89B-9D562DEE2E41}">
            <xm:f>NOT(ISERROR(SEARCH("Tāme sastādīta ____. gada ___. ______________",A61)))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A61</xm:sqref>
        </x14:conditionalFormatting>
        <x14:conditionalFormatting xmlns:xm="http://schemas.microsoft.com/office/excel/2006/main">
          <x14:cfRule type="containsText" priority="7" operator="containsText" id="{D859E3E6-089F-4F16-889A-98EF63E5F3AC}">
            <xm:f>NOT(ISERROR(SEARCH("Sertifikāta Nr. _________________________________",A66)))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71"/>
  <sheetViews>
    <sheetView zoomScaleNormal="100" workbookViewId="0">
      <selection activeCell="A9" sqref="A9:F9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3"/>
      <c r="B1" s="23"/>
      <c r="C1" s="27" t="s">
        <v>38</v>
      </c>
      <c r="D1" s="52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15">
      <c r="A2" s="29"/>
      <c r="B2" s="29"/>
      <c r="C2" s="145" t="s">
        <v>213</v>
      </c>
      <c r="D2" s="145"/>
      <c r="E2" s="145"/>
      <c r="F2" s="145"/>
      <c r="G2" s="145"/>
      <c r="H2" s="145"/>
      <c r="I2" s="145"/>
      <c r="J2" s="29"/>
    </row>
    <row r="3" spans="1:16" x14ac:dyDescent="0.15">
      <c r="A3" s="30"/>
      <c r="B3" s="30"/>
      <c r="C3" s="108" t="s">
        <v>17</v>
      </c>
      <c r="D3" s="108"/>
      <c r="E3" s="108"/>
      <c r="F3" s="108"/>
      <c r="G3" s="108"/>
      <c r="H3" s="108"/>
      <c r="I3" s="108"/>
      <c r="J3" s="30"/>
    </row>
    <row r="4" spans="1:16" x14ac:dyDescent="0.15">
      <c r="A4" s="30"/>
      <c r="B4" s="30"/>
      <c r="C4" s="146" t="s">
        <v>52</v>
      </c>
      <c r="D4" s="146"/>
      <c r="E4" s="146"/>
      <c r="F4" s="146"/>
      <c r="G4" s="146"/>
      <c r="H4" s="146"/>
      <c r="I4" s="146"/>
      <c r="J4" s="30"/>
    </row>
    <row r="5" spans="1:16" x14ac:dyDescent="0.15">
      <c r="A5" s="23"/>
      <c r="B5" s="23"/>
      <c r="C5" s="27" t="s">
        <v>5</v>
      </c>
      <c r="D5" s="159" t="str">
        <f>'Kops a'!D6</f>
        <v>Dzīvojamā māja</v>
      </c>
      <c r="E5" s="159"/>
      <c r="F5" s="159"/>
      <c r="G5" s="159"/>
      <c r="H5" s="159"/>
      <c r="I5" s="159"/>
      <c r="J5" s="159"/>
      <c r="K5" s="159"/>
      <c r="L5" s="159"/>
      <c r="M5" s="17"/>
      <c r="N5" s="17"/>
      <c r="O5" s="17"/>
      <c r="P5" s="17"/>
    </row>
    <row r="6" spans="1:16" x14ac:dyDescent="0.15">
      <c r="A6" s="23"/>
      <c r="B6" s="23"/>
      <c r="C6" s="27" t="s">
        <v>6</v>
      </c>
      <c r="D6" s="159" t="str">
        <f>'Kops a'!D7</f>
        <v xml:space="preserve">Energoefektivitātes paaugstināšanas projekts dzīvojamai mājai </v>
      </c>
      <c r="E6" s="159"/>
      <c r="F6" s="159"/>
      <c r="G6" s="159"/>
      <c r="H6" s="159"/>
      <c r="I6" s="159"/>
      <c r="J6" s="159"/>
      <c r="K6" s="159"/>
      <c r="L6" s="159"/>
      <c r="M6" s="17"/>
      <c r="N6" s="17"/>
      <c r="O6" s="17"/>
      <c r="P6" s="17"/>
    </row>
    <row r="7" spans="1:16" x14ac:dyDescent="0.15">
      <c r="A7" s="23"/>
      <c r="B7" s="23"/>
      <c r="C7" s="27" t="s">
        <v>7</v>
      </c>
      <c r="D7" s="159" t="str">
        <f>'Kops a'!D8</f>
        <v>Mātera iela 31, Jelgava, LV-3001, KAD.NR.09000010447001</v>
      </c>
      <c r="E7" s="159"/>
      <c r="F7" s="159"/>
      <c r="G7" s="159"/>
      <c r="H7" s="159"/>
      <c r="I7" s="159"/>
      <c r="J7" s="159"/>
      <c r="K7" s="159"/>
      <c r="L7" s="159"/>
      <c r="M7" s="17"/>
      <c r="N7" s="17"/>
      <c r="O7" s="17"/>
      <c r="P7" s="17"/>
    </row>
    <row r="8" spans="1:16" x14ac:dyDescent="0.15">
      <c r="A8" s="23"/>
      <c r="B8" s="23"/>
      <c r="C8" s="4" t="s">
        <v>20</v>
      </c>
      <c r="D8" s="159">
        <f>'Kops a'!D9</f>
        <v>0</v>
      </c>
      <c r="E8" s="159"/>
      <c r="F8" s="159"/>
      <c r="G8" s="159"/>
      <c r="H8" s="159"/>
      <c r="I8" s="159"/>
      <c r="J8" s="159"/>
      <c r="K8" s="159"/>
      <c r="L8" s="159"/>
      <c r="M8" s="17"/>
      <c r="N8" s="17"/>
      <c r="O8" s="17"/>
      <c r="P8" s="17"/>
    </row>
    <row r="9" spans="1:16" ht="11.25" customHeight="1" x14ac:dyDescent="0.15">
      <c r="A9" s="147" t="s">
        <v>364</v>
      </c>
      <c r="B9" s="147"/>
      <c r="C9" s="147"/>
      <c r="D9" s="147"/>
      <c r="E9" s="147"/>
      <c r="F9" s="147"/>
      <c r="G9" s="31"/>
      <c r="H9" s="31"/>
      <c r="I9" s="31"/>
      <c r="J9" s="151" t="s">
        <v>39</v>
      </c>
      <c r="K9" s="151"/>
      <c r="L9" s="151"/>
      <c r="M9" s="151"/>
      <c r="N9" s="158">
        <f>P59</f>
        <v>0</v>
      </c>
      <c r="O9" s="158"/>
      <c r="P9" s="31"/>
    </row>
    <row r="10" spans="1:16" x14ac:dyDescent="0.15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A65</f>
        <v>Tāme sastādīta 2021. gada __. ________________</v>
      </c>
    </row>
    <row r="11" spans="1:16" ht="12" thickBot="1" x14ac:dyDescent="0.2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15">
      <c r="A12" s="123" t="s">
        <v>23</v>
      </c>
      <c r="B12" s="153" t="s">
        <v>40</v>
      </c>
      <c r="C12" s="149" t="s">
        <v>41</v>
      </c>
      <c r="D12" s="156" t="s">
        <v>42</v>
      </c>
      <c r="E12" s="160" t="s">
        <v>43</v>
      </c>
      <c r="F12" s="148" t="s">
        <v>44</v>
      </c>
      <c r="G12" s="149"/>
      <c r="H12" s="149"/>
      <c r="I12" s="149"/>
      <c r="J12" s="149"/>
      <c r="K12" s="150"/>
      <c r="L12" s="148" t="s">
        <v>45</v>
      </c>
      <c r="M12" s="149"/>
      <c r="N12" s="149"/>
      <c r="O12" s="149"/>
      <c r="P12" s="150"/>
    </row>
    <row r="13" spans="1:16" ht="126.75" customHeight="1" thickBot="1" x14ac:dyDescent="0.2">
      <c r="A13" s="152"/>
      <c r="B13" s="154"/>
      <c r="C13" s="155"/>
      <c r="D13" s="157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4" x14ac:dyDescent="0.15">
      <c r="A14" s="64">
        <v>1</v>
      </c>
      <c r="B14" s="65" t="s">
        <v>82</v>
      </c>
      <c r="C14" s="66" t="s">
        <v>181</v>
      </c>
      <c r="D14" s="98" t="s">
        <v>84</v>
      </c>
      <c r="E14" s="70">
        <v>100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4" x14ac:dyDescent="0.15">
      <c r="A15" s="38">
        <v>2</v>
      </c>
      <c r="B15" s="39" t="s">
        <v>60</v>
      </c>
      <c r="C15" s="47" t="s">
        <v>182</v>
      </c>
      <c r="D15" s="25" t="s">
        <v>121</v>
      </c>
      <c r="E15" s="70">
        <v>180</v>
      </c>
      <c r="F15" s="71"/>
      <c r="G15" s="68"/>
      <c r="H15" s="48">
        <f t="shared" ref="H15:H58" si="0">ROUND(F15*G15,2)</f>
        <v>0</v>
      </c>
      <c r="I15" s="68"/>
      <c r="J15" s="68"/>
      <c r="K15" s="49">
        <f t="shared" ref="K15:K58" si="1">SUM(H15:J15)</f>
        <v>0</v>
      </c>
      <c r="L15" s="50">
        <f t="shared" ref="L15:L58" si="2">ROUND(E15*F15,2)</f>
        <v>0</v>
      </c>
      <c r="M15" s="48">
        <f t="shared" ref="M15:M58" si="3">ROUND(H15*E15,2)</f>
        <v>0</v>
      </c>
      <c r="N15" s="48">
        <f t="shared" ref="N15:N58" si="4">ROUND(I15*E15,2)</f>
        <v>0</v>
      </c>
      <c r="O15" s="48">
        <f t="shared" ref="O15:O58" si="5">ROUND(J15*E15,2)</f>
        <v>0</v>
      </c>
      <c r="P15" s="49">
        <f t="shared" ref="P15:P58" si="6">SUM(M15:O15)</f>
        <v>0</v>
      </c>
    </row>
    <row r="16" spans="1:16" ht="24" x14ac:dyDescent="0.15">
      <c r="A16" s="38">
        <v>3</v>
      </c>
      <c r="B16" s="39" t="s">
        <v>60</v>
      </c>
      <c r="C16" s="47" t="s">
        <v>183</v>
      </c>
      <c r="D16" s="25" t="s">
        <v>84</v>
      </c>
      <c r="E16" s="70">
        <v>490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4" x14ac:dyDescent="0.15">
      <c r="A17" s="38">
        <v>4</v>
      </c>
      <c r="B17" s="39" t="s">
        <v>60</v>
      </c>
      <c r="C17" s="47" t="s">
        <v>184</v>
      </c>
      <c r="D17" s="25" t="s">
        <v>84</v>
      </c>
      <c r="E17" s="70">
        <v>490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4" x14ac:dyDescent="0.15">
      <c r="A18" s="38">
        <v>5</v>
      </c>
      <c r="B18" s="39" t="s">
        <v>86</v>
      </c>
      <c r="C18" s="47" t="s">
        <v>185</v>
      </c>
      <c r="D18" s="25" t="s">
        <v>84</v>
      </c>
      <c r="E18" s="70">
        <v>490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4" x14ac:dyDescent="0.15">
      <c r="A19" s="38"/>
      <c r="B19" s="39"/>
      <c r="C19" s="47" t="s">
        <v>186</v>
      </c>
      <c r="D19" s="25" t="s">
        <v>84</v>
      </c>
      <c r="E19" s="70">
        <v>539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4" x14ac:dyDescent="0.15">
      <c r="A20" s="38"/>
      <c r="B20" s="39"/>
      <c r="C20" s="47" t="s">
        <v>187</v>
      </c>
      <c r="D20" s="25" t="s">
        <v>115</v>
      </c>
      <c r="E20" s="70">
        <v>1470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4" x14ac:dyDescent="0.15">
      <c r="A21" s="38">
        <v>6</v>
      </c>
      <c r="B21" s="39" t="s">
        <v>132</v>
      </c>
      <c r="C21" s="47" t="s">
        <v>188</v>
      </c>
      <c r="D21" s="25" t="s">
        <v>84</v>
      </c>
      <c r="E21" s="70">
        <v>240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12" x14ac:dyDescent="0.15">
      <c r="A22" s="38"/>
      <c r="B22" s="39"/>
      <c r="C22" s="47" t="s">
        <v>137</v>
      </c>
      <c r="D22" s="25" t="s">
        <v>84</v>
      </c>
      <c r="E22" s="70">
        <v>276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12" x14ac:dyDescent="0.15">
      <c r="A23" s="38"/>
      <c r="B23" s="39"/>
      <c r="C23" s="47" t="s">
        <v>138</v>
      </c>
      <c r="D23" s="25" t="s">
        <v>115</v>
      </c>
      <c r="E23" s="70">
        <v>1440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12" x14ac:dyDescent="0.15">
      <c r="A24" s="38"/>
      <c r="B24" s="39"/>
      <c r="C24" s="47" t="s">
        <v>139</v>
      </c>
      <c r="D24" s="25" t="s">
        <v>62</v>
      </c>
      <c r="E24" s="70">
        <v>20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4" x14ac:dyDescent="0.15">
      <c r="A25" s="38">
        <v>7</v>
      </c>
      <c r="B25" s="39" t="s">
        <v>132</v>
      </c>
      <c r="C25" s="47" t="s">
        <v>189</v>
      </c>
      <c r="D25" s="25" t="s">
        <v>84</v>
      </c>
      <c r="E25" s="70">
        <v>240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12" x14ac:dyDescent="0.15">
      <c r="A26" s="38"/>
      <c r="B26" s="39"/>
      <c r="C26" s="47" t="s">
        <v>134</v>
      </c>
      <c r="D26" s="25" t="s">
        <v>115</v>
      </c>
      <c r="E26" s="70">
        <v>43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12" x14ac:dyDescent="0.15">
      <c r="A27" s="38"/>
      <c r="B27" s="39"/>
      <c r="C27" s="47" t="s">
        <v>142</v>
      </c>
      <c r="D27" s="25" t="s">
        <v>115</v>
      </c>
      <c r="E27" s="70">
        <v>1080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4" x14ac:dyDescent="0.15">
      <c r="A28" s="38">
        <v>8</v>
      </c>
      <c r="B28" s="39" t="s">
        <v>132</v>
      </c>
      <c r="C28" s="47" t="s">
        <v>190</v>
      </c>
      <c r="D28" s="25" t="s">
        <v>84</v>
      </c>
      <c r="E28" s="70">
        <v>240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12" x14ac:dyDescent="0.15">
      <c r="A29" s="38"/>
      <c r="B29" s="39"/>
      <c r="C29" s="47" t="s">
        <v>145</v>
      </c>
      <c r="D29" s="25" t="s">
        <v>115</v>
      </c>
      <c r="E29" s="70">
        <v>43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12" x14ac:dyDescent="0.15">
      <c r="A30" s="38"/>
      <c r="B30" s="39"/>
      <c r="C30" s="47" t="s">
        <v>146</v>
      </c>
      <c r="D30" s="25" t="s">
        <v>115</v>
      </c>
      <c r="E30" s="70">
        <v>72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4" x14ac:dyDescent="0.15">
      <c r="A31" s="38">
        <v>9</v>
      </c>
      <c r="B31" s="39" t="s">
        <v>86</v>
      </c>
      <c r="C31" s="47" t="s">
        <v>191</v>
      </c>
      <c r="D31" s="25" t="s">
        <v>84</v>
      </c>
      <c r="E31" s="70">
        <v>5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4" x14ac:dyDescent="0.15">
      <c r="A32" s="38"/>
      <c r="B32" s="39"/>
      <c r="C32" s="47" t="s">
        <v>192</v>
      </c>
      <c r="D32" s="25" t="s">
        <v>84</v>
      </c>
      <c r="E32" s="70">
        <v>5.25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2" x14ac:dyDescent="0.15">
      <c r="A33" s="38"/>
      <c r="B33" s="39"/>
      <c r="C33" s="47" t="s">
        <v>138</v>
      </c>
      <c r="D33" s="25" t="s">
        <v>115</v>
      </c>
      <c r="E33" s="70">
        <v>30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4" x14ac:dyDescent="0.15">
      <c r="A34" s="38">
        <v>10</v>
      </c>
      <c r="B34" s="39" t="s">
        <v>132</v>
      </c>
      <c r="C34" s="47" t="s">
        <v>193</v>
      </c>
      <c r="D34" s="25" t="s">
        <v>84</v>
      </c>
      <c r="E34" s="70">
        <v>5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12" x14ac:dyDescent="0.15">
      <c r="A35" s="38"/>
      <c r="B35" s="39"/>
      <c r="C35" s="47" t="s">
        <v>137</v>
      </c>
      <c r="D35" s="25" t="s">
        <v>84</v>
      </c>
      <c r="E35" s="70">
        <v>5.15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12" x14ac:dyDescent="0.15">
      <c r="A36" s="38"/>
      <c r="B36" s="39"/>
      <c r="C36" s="47" t="s">
        <v>138</v>
      </c>
      <c r="D36" s="25" t="s">
        <v>115</v>
      </c>
      <c r="E36" s="70">
        <v>30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12" x14ac:dyDescent="0.15">
      <c r="A37" s="38"/>
      <c r="B37" s="39"/>
      <c r="C37" s="47" t="s">
        <v>194</v>
      </c>
      <c r="D37" s="25" t="s">
        <v>62</v>
      </c>
      <c r="E37" s="70">
        <v>50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4" x14ac:dyDescent="0.15">
      <c r="A38" s="38">
        <v>11</v>
      </c>
      <c r="B38" s="39" t="s">
        <v>132</v>
      </c>
      <c r="C38" s="47" t="s">
        <v>195</v>
      </c>
      <c r="D38" s="25" t="s">
        <v>84</v>
      </c>
      <c r="E38" s="70">
        <v>5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12" x14ac:dyDescent="0.15">
      <c r="A39" s="38"/>
      <c r="B39" s="39"/>
      <c r="C39" s="47" t="s">
        <v>134</v>
      </c>
      <c r="D39" s="25" t="s">
        <v>115</v>
      </c>
      <c r="E39" s="70">
        <v>1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12" x14ac:dyDescent="0.15">
      <c r="A40" s="38"/>
      <c r="B40" s="39"/>
      <c r="C40" s="47" t="s">
        <v>142</v>
      </c>
      <c r="D40" s="25" t="s">
        <v>115</v>
      </c>
      <c r="E40" s="70">
        <v>23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4" x14ac:dyDescent="0.15">
      <c r="A41" s="38">
        <v>12</v>
      </c>
      <c r="B41" s="39" t="s">
        <v>132</v>
      </c>
      <c r="C41" s="47" t="s">
        <v>196</v>
      </c>
      <c r="D41" s="25" t="s">
        <v>84</v>
      </c>
      <c r="E41" s="70">
        <v>5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12" x14ac:dyDescent="0.15">
      <c r="A42" s="38"/>
      <c r="B42" s="39"/>
      <c r="C42" s="47" t="s">
        <v>145</v>
      </c>
      <c r="D42" s="25" t="s">
        <v>115</v>
      </c>
      <c r="E42" s="70">
        <v>1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12" x14ac:dyDescent="0.15">
      <c r="A43" s="38"/>
      <c r="B43" s="39"/>
      <c r="C43" s="47" t="s">
        <v>146</v>
      </c>
      <c r="D43" s="25" t="s">
        <v>115</v>
      </c>
      <c r="E43" s="70">
        <v>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4" x14ac:dyDescent="0.15">
      <c r="A44" s="38">
        <v>13</v>
      </c>
      <c r="B44" s="39" t="s">
        <v>60</v>
      </c>
      <c r="C44" s="47" t="s">
        <v>197</v>
      </c>
      <c r="D44" s="25" t="s">
        <v>121</v>
      </c>
      <c r="E44" s="70">
        <v>90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12" x14ac:dyDescent="0.15">
      <c r="A45" s="38"/>
      <c r="B45" s="39"/>
      <c r="C45" s="47" t="s">
        <v>198</v>
      </c>
      <c r="D45" s="25" t="s">
        <v>121</v>
      </c>
      <c r="E45" s="70">
        <v>112.5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4" x14ac:dyDescent="0.15">
      <c r="A46" s="38">
        <v>14</v>
      </c>
      <c r="B46" s="39" t="s">
        <v>60</v>
      </c>
      <c r="C46" s="47" t="s">
        <v>199</v>
      </c>
      <c r="D46" s="25" t="s">
        <v>121</v>
      </c>
      <c r="E46" s="70">
        <v>112.5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4" x14ac:dyDescent="0.15">
      <c r="A47" s="38">
        <v>15</v>
      </c>
      <c r="B47" s="39" t="s">
        <v>60</v>
      </c>
      <c r="C47" s="47" t="s">
        <v>200</v>
      </c>
      <c r="D47" s="25" t="s">
        <v>121</v>
      </c>
      <c r="E47" s="70">
        <v>90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12" x14ac:dyDescent="0.15">
      <c r="A48" s="38"/>
      <c r="B48" s="39"/>
      <c r="C48" s="47" t="s">
        <v>201</v>
      </c>
      <c r="D48" s="25" t="s">
        <v>121</v>
      </c>
      <c r="E48" s="70">
        <v>112.5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4" x14ac:dyDescent="0.15">
      <c r="A49" s="38">
        <v>16</v>
      </c>
      <c r="B49" s="39" t="s">
        <v>60</v>
      </c>
      <c r="C49" s="47" t="s">
        <v>202</v>
      </c>
      <c r="D49" s="25" t="s">
        <v>84</v>
      </c>
      <c r="E49" s="70">
        <v>127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12" x14ac:dyDescent="0.15">
      <c r="A50" s="38"/>
      <c r="B50" s="39"/>
      <c r="C50" s="47" t="s">
        <v>203</v>
      </c>
      <c r="D50" s="25" t="s">
        <v>121</v>
      </c>
      <c r="E50" s="70">
        <v>5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12" x14ac:dyDescent="0.15">
      <c r="A51" s="38"/>
      <c r="B51" s="39"/>
      <c r="C51" s="47" t="s">
        <v>204</v>
      </c>
      <c r="D51" s="25" t="s">
        <v>121</v>
      </c>
      <c r="E51" s="70">
        <v>5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12" x14ac:dyDescent="0.15">
      <c r="A52" s="38"/>
      <c r="B52" s="39"/>
      <c r="C52" s="47" t="s">
        <v>205</v>
      </c>
      <c r="D52" s="25" t="s">
        <v>121</v>
      </c>
      <c r="E52" s="70">
        <v>10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4" x14ac:dyDescent="0.15">
      <c r="A53" s="38">
        <v>17</v>
      </c>
      <c r="B53" s="39" t="s">
        <v>206</v>
      </c>
      <c r="C53" s="47" t="s">
        <v>207</v>
      </c>
      <c r="D53" s="25" t="s">
        <v>62</v>
      </c>
      <c r="E53" s="70">
        <v>195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4" x14ac:dyDescent="0.15">
      <c r="A54" s="38">
        <v>18</v>
      </c>
      <c r="B54" s="39" t="s">
        <v>206</v>
      </c>
      <c r="C54" s="47" t="s">
        <v>208</v>
      </c>
      <c r="D54" s="25" t="s">
        <v>84</v>
      </c>
      <c r="E54" s="70">
        <v>127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12" x14ac:dyDescent="0.15">
      <c r="A55" s="38"/>
      <c r="B55" s="39"/>
      <c r="C55" s="47" t="s">
        <v>209</v>
      </c>
      <c r="D55" s="25" t="s">
        <v>84</v>
      </c>
      <c r="E55" s="70">
        <v>139.69999999999999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12" x14ac:dyDescent="0.15">
      <c r="A56" s="38">
        <v>20</v>
      </c>
      <c r="B56" s="39"/>
      <c r="C56" s="47" t="s">
        <v>210</v>
      </c>
      <c r="D56" s="25" t="s">
        <v>84</v>
      </c>
      <c r="E56" s="70">
        <v>25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4" x14ac:dyDescent="0.15">
      <c r="A57" s="38">
        <v>21</v>
      </c>
      <c r="B57" s="39"/>
      <c r="C57" s="47" t="s">
        <v>211</v>
      </c>
      <c r="D57" s="25" t="s">
        <v>84</v>
      </c>
      <c r="E57" s="70">
        <v>25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13" thickBot="1" x14ac:dyDescent="0.2">
      <c r="A58" s="38">
        <v>22</v>
      </c>
      <c r="B58" s="39"/>
      <c r="C58" s="47" t="s">
        <v>212</v>
      </c>
      <c r="D58" s="25" t="s">
        <v>84</v>
      </c>
      <c r="E58" s="70">
        <v>25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12" thickBot="1" x14ac:dyDescent="0.2">
      <c r="A59" s="163" t="s">
        <v>363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5"/>
      <c r="L59" s="72">
        <f>SUM(L14:L58)</f>
        <v>0</v>
      </c>
      <c r="M59" s="73">
        <f>SUM(M14:M58)</f>
        <v>0</v>
      </c>
      <c r="N59" s="73">
        <f>SUM(N14:N58)</f>
        <v>0</v>
      </c>
      <c r="O59" s="73">
        <f>SUM(O14:O58)</f>
        <v>0</v>
      </c>
      <c r="P59" s="74">
        <f>SUM(P14:P58)</f>
        <v>0</v>
      </c>
    </row>
    <row r="60" spans="1:16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15">
      <c r="A62" s="1" t="s">
        <v>14</v>
      </c>
      <c r="B62" s="17"/>
      <c r="C62" s="162">
        <f>'Kops a'!C33:H33</f>
        <v>0</v>
      </c>
      <c r="D62" s="162"/>
      <c r="E62" s="162"/>
      <c r="F62" s="162"/>
      <c r="G62" s="162"/>
      <c r="H62" s="162"/>
      <c r="I62" s="17"/>
      <c r="J62" s="17"/>
      <c r="K62" s="17"/>
      <c r="L62" s="17"/>
      <c r="M62" s="17"/>
      <c r="N62" s="17"/>
      <c r="O62" s="17"/>
      <c r="P62" s="17"/>
    </row>
    <row r="63" spans="1:16" x14ac:dyDescent="0.15">
      <c r="A63" s="17"/>
      <c r="B63" s="17"/>
      <c r="C63" s="99" t="s">
        <v>15</v>
      </c>
      <c r="D63" s="99"/>
      <c r="E63" s="99"/>
      <c r="F63" s="99"/>
      <c r="G63" s="99"/>
      <c r="H63" s="99"/>
      <c r="I63" s="17"/>
      <c r="J63" s="17"/>
      <c r="K63" s="17"/>
      <c r="L63" s="17"/>
      <c r="M63" s="17"/>
      <c r="N63" s="17"/>
      <c r="O63" s="17"/>
      <c r="P63" s="17"/>
    </row>
    <row r="64" spans="1:16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15">
      <c r="A65" s="91" t="str">
        <f>'Kops a'!A36</f>
        <v>Tāme sastādīta 2021. gada __. ________________</v>
      </c>
      <c r="B65" s="92"/>
      <c r="C65" s="92"/>
      <c r="D65" s="92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15">
      <c r="A67" s="1" t="s">
        <v>37</v>
      </c>
      <c r="B67" s="17"/>
      <c r="C67" s="162">
        <f>'Kops a'!C38:H38</f>
        <v>0</v>
      </c>
      <c r="D67" s="162"/>
      <c r="E67" s="162"/>
      <c r="F67" s="162"/>
      <c r="G67" s="162"/>
      <c r="H67" s="162"/>
      <c r="I67" s="17"/>
      <c r="J67" s="17"/>
      <c r="K67" s="17"/>
      <c r="L67" s="17"/>
      <c r="M67" s="17"/>
      <c r="N67" s="17"/>
      <c r="O67" s="17"/>
      <c r="P67" s="17"/>
    </row>
    <row r="68" spans="1:16" x14ac:dyDescent="0.15">
      <c r="A68" s="17"/>
      <c r="B68" s="17"/>
      <c r="C68" s="99" t="s">
        <v>15</v>
      </c>
      <c r="D68" s="99"/>
      <c r="E68" s="99"/>
      <c r="F68" s="99"/>
      <c r="G68" s="99"/>
      <c r="H68" s="99"/>
      <c r="I68" s="17"/>
      <c r="J68" s="17"/>
      <c r="K68" s="17"/>
      <c r="L68" s="17"/>
      <c r="M68" s="17"/>
      <c r="N68" s="17"/>
      <c r="O68" s="17"/>
      <c r="P68" s="17"/>
    </row>
    <row r="69" spans="1:16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15">
      <c r="A70" s="91" t="s">
        <v>54</v>
      </c>
      <c r="B70" s="92"/>
      <c r="C70" s="96">
        <f>'Kops a'!C41</f>
        <v>0</v>
      </c>
      <c r="D70" s="51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</sheetData>
  <mergeCells count="22">
    <mergeCell ref="C68:H68"/>
    <mergeCell ref="C4:I4"/>
    <mergeCell ref="F12:K12"/>
    <mergeCell ref="A9:F9"/>
    <mergeCell ref="J9:M9"/>
    <mergeCell ref="D8:L8"/>
    <mergeCell ref="A59:K59"/>
    <mergeCell ref="C62:H62"/>
    <mergeCell ref="C63:H63"/>
    <mergeCell ref="C67:H6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58 I15:J58 D15:G58">
    <cfRule type="cellIs" dxfId="128" priority="28" operator="equal">
      <formula>0</formula>
    </cfRule>
  </conditionalFormatting>
  <conditionalFormatting sqref="N9:O9">
    <cfRule type="cellIs" dxfId="127" priority="27" operator="equal">
      <formula>0</formula>
    </cfRule>
  </conditionalFormatting>
  <conditionalFormatting sqref="C2:I2">
    <cfRule type="cellIs" dxfId="126" priority="24" operator="equal">
      <formula>0</formula>
    </cfRule>
  </conditionalFormatting>
  <conditionalFormatting sqref="O10">
    <cfRule type="cellIs" dxfId="125" priority="23" operator="equal">
      <formula>"20__. gada __. _________"</formula>
    </cfRule>
  </conditionalFormatting>
  <conditionalFormatting sqref="A59:K59">
    <cfRule type="containsText" dxfId="124" priority="22" operator="containsText" text="Tiešās izmaksas kopā, t. sk. darba devēja sociālais nodoklis __.__% ">
      <formula>NOT(ISERROR(SEARCH("Tiešās izmaksas kopā, t. sk. darba devēja sociālais nodoklis __.__% ",A59)))</formula>
    </cfRule>
  </conditionalFormatting>
  <conditionalFormatting sqref="H14:H58 K14:P58 L59:P59">
    <cfRule type="cellIs" dxfId="123" priority="17" operator="equal">
      <formula>0</formula>
    </cfRule>
  </conditionalFormatting>
  <conditionalFormatting sqref="C4:I4">
    <cfRule type="cellIs" dxfId="122" priority="16" operator="equal">
      <formula>0</formula>
    </cfRule>
  </conditionalFormatting>
  <conditionalFormatting sqref="C15:C58">
    <cfRule type="cellIs" dxfId="121" priority="15" operator="equal">
      <formula>0</formula>
    </cfRule>
  </conditionalFormatting>
  <conditionalFormatting sqref="D5:L8">
    <cfRule type="cellIs" dxfId="120" priority="13" operator="equal">
      <formula>0</formula>
    </cfRule>
  </conditionalFormatting>
  <conditionalFormatting sqref="A14:B14 D14:G14">
    <cfRule type="cellIs" dxfId="119" priority="12" operator="equal">
      <formula>0</formula>
    </cfRule>
  </conditionalFormatting>
  <conditionalFormatting sqref="C14">
    <cfRule type="cellIs" dxfId="118" priority="11" operator="equal">
      <formula>0</formula>
    </cfRule>
  </conditionalFormatting>
  <conditionalFormatting sqref="I14:J14">
    <cfRule type="cellIs" dxfId="117" priority="10" operator="equal">
      <formula>0</formula>
    </cfRule>
  </conditionalFormatting>
  <conditionalFormatting sqref="P10">
    <cfRule type="cellIs" dxfId="116" priority="9" operator="equal">
      <formula>"20__. gada __. _________"</formula>
    </cfRule>
  </conditionalFormatting>
  <conditionalFormatting sqref="C67:H67">
    <cfRule type="cellIs" dxfId="115" priority="6" operator="equal">
      <formula>0</formula>
    </cfRule>
  </conditionalFormatting>
  <conditionalFormatting sqref="C62:H62">
    <cfRule type="cellIs" dxfId="114" priority="5" operator="equal">
      <formula>0</formula>
    </cfRule>
  </conditionalFormatting>
  <conditionalFormatting sqref="C67:H67 C70 C62:H62">
    <cfRule type="cellIs" dxfId="113" priority="4" operator="equal">
      <formula>0</formula>
    </cfRule>
  </conditionalFormatting>
  <conditionalFormatting sqref="D1">
    <cfRule type="cellIs" dxfId="112" priority="3" operator="equal">
      <formula>0</formula>
    </cfRule>
  </conditionalFormatting>
  <conditionalFormatting sqref="A9:F9">
    <cfRule type="containsText" dxfId="5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0B610FE1-6F17-46AF-982B-27B20E80701D}">
            <xm:f>NOT(ISERROR(SEARCH("Tāme sastādīta ____. gada ___. ______________",A65)))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A65</xm:sqref>
        </x14:conditionalFormatting>
        <x14:conditionalFormatting xmlns:xm="http://schemas.microsoft.com/office/excel/2006/main">
          <x14:cfRule type="containsText" priority="7" operator="containsText" id="{F3EAEDA8-031E-4BF8-B71A-4A6D64C3BFEB}">
            <xm:f>NOT(ISERROR(SEARCH("Sertifikāta Nr. _________________________________",A70)))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56"/>
  <sheetViews>
    <sheetView workbookViewId="0">
      <selection activeCell="A9" sqref="A9:F9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3"/>
      <c r="B1" s="23"/>
      <c r="C1" s="27" t="s">
        <v>38</v>
      </c>
      <c r="D1" s="52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15">
      <c r="A2" s="29"/>
      <c r="B2" s="29"/>
      <c r="C2" s="145" t="s">
        <v>214</v>
      </c>
      <c r="D2" s="145"/>
      <c r="E2" s="145"/>
      <c r="F2" s="145"/>
      <c r="G2" s="145"/>
      <c r="H2" s="145"/>
      <c r="I2" s="145"/>
      <c r="J2" s="29"/>
    </row>
    <row r="3" spans="1:16" x14ac:dyDescent="0.15">
      <c r="A3" s="30"/>
      <c r="B3" s="30"/>
      <c r="C3" s="108" t="s">
        <v>17</v>
      </c>
      <c r="D3" s="108"/>
      <c r="E3" s="108"/>
      <c r="F3" s="108"/>
      <c r="G3" s="108"/>
      <c r="H3" s="108"/>
      <c r="I3" s="108"/>
      <c r="J3" s="30"/>
    </row>
    <row r="4" spans="1:16" x14ac:dyDescent="0.15">
      <c r="A4" s="30"/>
      <c r="B4" s="30"/>
      <c r="C4" s="146" t="s">
        <v>52</v>
      </c>
      <c r="D4" s="146"/>
      <c r="E4" s="146"/>
      <c r="F4" s="146"/>
      <c r="G4" s="146"/>
      <c r="H4" s="146"/>
      <c r="I4" s="146"/>
      <c r="J4" s="30"/>
    </row>
    <row r="5" spans="1:16" x14ac:dyDescent="0.15">
      <c r="A5" s="23"/>
      <c r="B5" s="23"/>
      <c r="C5" s="27" t="s">
        <v>5</v>
      </c>
      <c r="D5" s="159" t="str">
        <f>'Kops a'!D6</f>
        <v>Dzīvojamā māja</v>
      </c>
      <c r="E5" s="159"/>
      <c r="F5" s="159"/>
      <c r="G5" s="159"/>
      <c r="H5" s="159"/>
      <c r="I5" s="159"/>
      <c r="J5" s="159"/>
      <c r="K5" s="159"/>
      <c r="L5" s="159"/>
      <c r="M5" s="17"/>
      <c r="N5" s="17"/>
      <c r="O5" s="17"/>
      <c r="P5" s="17"/>
    </row>
    <row r="6" spans="1:16" x14ac:dyDescent="0.15">
      <c r="A6" s="23"/>
      <c r="B6" s="23"/>
      <c r="C6" s="27" t="s">
        <v>6</v>
      </c>
      <c r="D6" s="159" t="str">
        <f>'Kops a'!D7</f>
        <v xml:space="preserve">Energoefektivitātes paaugstināšanas projekts dzīvojamai mājai </v>
      </c>
      <c r="E6" s="159"/>
      <c r="F6" s="159"/>
      <c r="G6" s="159"/>
      <c r="H6" s="159"/>
      <c r="I6" s="159"/>
      <c r="J6" s="159"/>
      <c r="K6" s="159"/>
      <c r="L6" s="159"/>
      <c r="M6" s="17"/>
      <c r="N6" s="17"/>
      <c r="O6" s="17"/>
      <c r="P6" s="17"/>
    </row>
    <row r="7" spans="1:16" x14ac:dyDescent="0.15">
      <c r="A7" s="23"/>
      <c r="B7" s="23"/>
      <c r="C7" s="27" t="s">
        <v>7</v>
      </c>
      <c r="D7" s="159" t="str">
        <f>'Kops a'!D8</f>
        <v>Mātera iela 31, Jelgava, LV-3001, KAD.NR.09000010447001</v>
      </c>
      <c r="E7" s="159"/>
      <c r="F7" s="159"/>
      <c r="G7" s="159"/>
      <c r="H7" s="159"/>
      <c r="I7" s="159"/>
      <c r="J7" s="159"/>
      <c r="K7" s="159"/>
      <c r="L7" s="159"/>
      <c r="M7" s="17"/>
      <c r="N7" s="17"/>
      <c r="O7" s="17"/>
      <c r="P7" s="17"/>
    </row>
    <row r="8" spans="1:16" x14ac:dyDescent="0.15">
      <c r="A8" s="23"/>
      <c r="B8" s="23"/>
      <c r="C8" s="4" t="s">
        <v>20</v>
      </c>
      <c r="D8" s="159">
        <f>'Kops a'!D9</f>
        <v>0</v>
      </c>
      <c r="E8" s="159"/>
      <c r="F8" s="159"/>
      <c r="G8" s="159"/>
      <c r="H8" s="159"/>
      <c r="I8" s="159"/>
      <c r="J8" s="159"/>
      <c r="K8" s="159"/>
      <c r="L8" s="159"/>
      <c r="M8" s="17"/>
      <c r="N8" s="17"/>
      <c r="O8" s="17"/>
      <c r="P8" s="17"/>
    </row>
    <row r="9" spans="1:16" ht="11.25" customHeight="1" x14ac:dyDescent="0.15">
      <c r="A9" s="147" t="s">
        <v>364</v>
      </c>
      <c r="B9" s="147"/>
      <c r="C9" s="147"/>
      <c r="D9" s="147"/>
      <c r="E9" s="147"/>
      <c r="F9" s="147"/>
      <c r="G9" s="31"/>
      <c r="H9" s="31"/>
      <c r="I9" s="31"/>
      <c r="J9" s="151" t="s">
        <v>39</v>
      </c>
      <c r="K9" s="151"/>
      <c r="L9" s="151"/>
      <c r="M9" s="151"/>
      <c r="N9" s="158">
        <f>P44</f>
        <v>0</v>
      </c>
      <c r="O9" s="158"/>
      <c r="P9" s="31"/>
    </row>
    <row r="10" spans="1:16" x14ac:dyDescent="0.15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A50</f>
        <v>Tāme sastādīta 2021. gada __. ________________</v>
      </c>
    </row>
    <row r="11" spans="1:16" ht="12" thickBot="1" x14ac:dyDescent="0.2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15">
      <c r="A12" s="123" t="s">
        <v>23</v>
      </c>
      <c r="B12" s="153" t="s">
        <v>40</v>
      </c>
      <c r="C12" s="149" t="s">
        <v>41</v>
      </c>
      <c r="D12" s="156" t="s">
        <v>42</v>
      </c>
      <c r="E12" s="160" t="s">
        <v>43</v>
      </c>
      <c r="F12" s="148" t="s">
        <v>44</v>
      </c>
      <c r="G12" s="149"/>
      <c r="H12" s="149"/>
      <c r="I12" s="149"/>
      <c r="J12" s="149"/>
      <c r="K12" s="150"/>
      <c r="L12" s="148" t="s">
        <v>45</v>
      </c>
      <c r="M12" s="149"/>
      <c r="N12" s="149"/>
      <c r="O12" s="149"/>
      <c r="P12" s="150"/>
    </row>
    <row r="13" spans="1:16" ht="126.75" customHeight="1" thickBot="1" x14ac:dyDescent="0.2">
      <c r="A13" s="152"/>
      <c r="B13" s="154"/>
      <c r="C13" s="155"/>
      <c r="D13" s="157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4" x14ac:dyDescent="0.15">
      <c r="A14" s="64" t="s">
        <v>81</v>
      </c>
      <c r="B14" s="65" t="s">
        <v>82</v>
      </c>
      <c r="C14" s="66" t="s">
        <v>215</v>
      </c>
      <c r="D14" s="98" t="s">
        <v>84</v>
      </c>
      <c r="E14" s="70">
        <v>223.08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4" x14ac:dyDescent="0.15">
      <c r="A15" s="38">
        <v>2</v>
      </c>
      <c r="B15" s="39" t="s">
        <v>216</v>
      </c>
      <c r="C15" s="47" t="s">
        <v>217</v>
      </c>
      <c r="D15" s="25" t="s">
        <v>84</v>
      </c>
      <c r="E15" s="70">
        <v>161.76</v>
      </c>
      <c r="F15" s="71"/>
      <c r="G15" s="68"/>
      <c r="H15" s="48">
        <f t="shared" ref="H15:H43" si="0">ROUND(F15*G15,2)</f>
        <v>0</v>
      </c>
      <c r="I15" s="68"/>
      <c r="J15" s="68"/>
      <c r="K15" s="49">
        <f t="shared" ref="K15:K43" si="1">SUM(H15:J15)</f>
        <v>0</v>
      </c>
      <c r="L15" s="50">
        <f t="shared" ref="L15:L43" si="2">ROUND(E15*F15,2)</f>
        <v>0</v>
      </c>
      <c r="M15" s="48">
        <f t="shared" ref="M15:M43" si="3">ROUND(H15*E15,2)</f>
        <v>0</v>
      </c>
      <c r="N15" s="48">
        <f t="shared" ref="N15:N43" si="4">ROUND(I15*E15,2)</f>
        <v>0</v>
      </c>
      <c r="O15" s="48">
        <f t="shared" ref="O15:O43" si="5">ROUND(J15*E15,2)</f>
        <v>0</v>
      </c>
      <c r="P15" s="49">
        <f t="shared" ref="P15:P43" si="6">SUM(M15:O15)</f>
        <v>0</v>
      </c>
    </row>
    <row r="16" spans="1:16" ht="12" x14ac:dyDescent="0.15">
      <c r="A16" s="38"/>
      <c r="B16" s="39"/>
      <c r="C16" s="47" t="s">
        <v>218</v>
      </c>
      <c r="D16" s="25" t="s">
        <v>121</v>
      </c>
      <c r="E16" s="70">
        <v>26.69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12" x14ac:dyDescent="0.15">
      <c r="A17" s="38"/>
      <c r="B17" s="39"/>
      <c r="C17" s="47" t="s">
        <v>219</v>
      </c>
      <c r="D17" s="25" t="s">
        <v>62</v>
      </c>
      <c r="E17" s="70">
        <v>360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12" x14ac:dyDescent="0.15">
      <c r="A18" s="38"/>
      <c r="B18" s="39"/>
      <c r="C18" s="47" t="s">
        <v>220</v>
      </c>
      <c r="D18" s="25" t="s">
        <v>221</v>
      </c>
      <c r="E18" s="70">
        <v>105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12" x14ac:dyDescent="0.15">
      <c r="A19" s="38"/>
      <c r="B19" s="39"/>
      <c r="C19" s="47" t="s">
        <v>222</v>
      </c>
      <c r="D19" s="25" t="s">
        <v>76</v>
      </c>
      <c r="E19" s="70">
        <v>30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12" x14ac:dyDescent="0.15">
      <c r="A20" s="38"/>
      <c r="B20" s="39"/>
      <c r="C20" s="47" t="s">
        <v>214</v>
      </c>
      <c r="D20" s="25"/>
      <c r="E20" s="70"/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4" x14ac:dyDescent="0.15">
      <c r="A21" s="38">
        <v>1</v>
      </c>
      <c r="B21" s="39" t="s">
        <v>223</v>
      </c>
      <c r="C21" s="47" t="s">
        <v>224</v>
      </c>
      <c r="D21" s="25" t="s">
        <v>84</v>
      </c>
      <c r="E21" s="70">
        <v>1151.24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12" x14ac:dyDescent="0.15">
      <c r="A22" s="38"/>
      <c r="B22" s="39"/>
      <c r="C22" s="47" t="s">
        <v>225</v>
      </c>
      <c r="D22" s="25" t="s">
        <v>76</v>
      </c>
      <c r="E22" s="70">
        <v>6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12" x14ac:dyDescent="0.15">
      <c r="A23" s="38"/>
      <c r="B23" s="39"/>
      <c r="C23" s="47" t="s">
        <v>226</v>
      </c>
      <c r="D23" s="25" t="s">
        <v>76</v>
      </c>
      <c r="E23" s="70">
        <v>6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12" x14ac:dyDescent="0.15">
      <c r="A24" s="38"/>
      <c r="B24" s="39"/>
      <c r="C24" s="47" t="s">
        <v>227</v>
      </c>
      <c r="D24" s="25" t="s">
        <v>76</v>
      </c>
      <c r="E24" s="70">
        <v>22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12" x14ac:dyDescent="0.15">
      <c r="A25" s="38"/>
      <c r="B25" s="39"/>
      <c r="C25" s="47" t="s">
        <v>228</v>
      </c>
      <c r="D25" s="25" t="s">
        <v>76</v>
      </c>
      <c r="E25" s="70">
        <v>5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12" x14ac:dyDescent="0.15">
      <c r="A26" s="38"/>
      <c r="B26" s="39"/>
      <c r="C26" s="47" t="s">
        <v>229</v>
      </c>
      <c r="D26" s="25" t="s">
        <v>76</v>
      </c>
      <c r="E26" s="70">
        <v>8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12" x14ac:dyDescent="0.15">
      <c r="A27" s="38"/>
      <c r="B27" s="39"/>
      <c r="C27" s="47" t="s">
        <v>230</v>
      </c>
      <c r="D27" s="25" t="s">
        <v>76</v>
      </c>
      <c r="E27" s="70">
        <v>7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12" x14ac:dyDescent="0.15">
      <c r="A28" s="38"/>
      <c r="B28" s="39"/>
      <c r="C28" s="47" t="s">
        <v>231</v>
      </c>
      <c r="D28" s="25" t="s">
        <v>76</v>
      </c>
      <c r="E28" s="70">
        <v>3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12" x14ac:dyDescent="0.15">
      <c r="A29" s="38"/>
      <c r="B29" s="39"/>
      <c r="C29" s="47" t="s">
        <v>232</v>
      </c>
      <c r="D29" s="25" t="s">
        <v>76</v>
      </c>
      <c r="E29" s="70">
        <v>5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12" x14ac:dyDescent="0.15">
      <c r="A30" s="38"/>
      <c r="B30" s="39"/>
      <c r="C30" s="47" t="s">
        <v>233</v>
      </c>
      <c r="D30" s="25" t="s">
        <v>76</v>
      </c>
      <c r="E30" s="70">
        <v>21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12" x14ac:dyDescent="0.15">
      <c r="A31" s="38"/>
      <c r="B31" s="39"/>
      <c r="C31" s="47" t="s">
        <v>234</v>
      </c>
      <c r="D31" s="25" t="s">
        <v>76</v>
      </c>
      <c r="E31" s="70">
        <v>24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12" x14ac:dyDescent="0.15">
      <c r="A32" s="38"/>
      <c r="B32" s="39"/>
      <c r="C32" s="47" t="s">
        <v>235</v>
      </c>
      <c r="D32" s="25" t="s">
        <v>76</v>
      </c>
      <c r="E32" s="70">
        <v>6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2" x14ac:dyDescent="0.15">
      <c r="A33" s="38"/>
      <c r="B33" s="39"/>
      <c r="C33" s="47" t="s">
        <v>236</v>
      </c>
      <c r="D33" s="25" t="s">
        <v>76</v>
      </c>
      <c r="E33" s="70">
        <v>12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12" x14ac:dyDescent="0.15">
      <c r="A34" s="38"/>
      <c r="B34" s="39"/>
      <c r="C34" s="47" t="s">
        <v>237</v>
      </c>
      <c r="D34" s="25" t="s">
        <v>76</v>
      </c>
      <c r="E34" s="70">
        <v>90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12" x14ac:dyDescent="0.15">
      <c r="A35" s="38"/>
      <c r="B35" s="39"/>
      <c r="C35" s="47" t="s">
        <v>238</v>
      </c>
      <c r="D35" s="25" t="s">
        <v>62</v>
      </c>
      <c r="E35" s="70">
        <v>802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4" x14ac:dyDescent="0.15">
      <c r="A36" s="38">
        <v>2</v>
      </c>
      <c r="B36" s="39" t="s">
        <v>239</v>
      </c>
      <c r="C36" s="47" t="s">
        <v>240</v>
      </c>
      <c r="D36" s="25" t="s">
        <v>66</v>
      </c>
      <c r="E36" s="70">
        <v>104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4" x14ac:dyDescent="0.15">
      <c r="A37" s="38">
        <v>3</v>
      </c>
      <c r="B37" s="39" t="s">
        <v>223</v>
      </c>
      <c r="C37" s="47" t="s">
        <v>241</v>
      </c>
      <c r="D37" s="25" t="s">
        <v>76</v>
      </c>
      <c r="E37" s="70">
        <v>270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4" x14ac:dyDescent="0.15">
      <c r="A38" s="38">
        <v>4</v>
      </c>
      <c r="B38" s="39" t="s">
        <v>223</v>
      </c>
      <c r="C38" s="47" t="s">
        <v>242</v>
      </c>
      <c r="D38" s="25" t="s">
        <v>84</v>
      </c>
      <c r="E38" s="70">
        <v>51.06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36" x14ac:dyDescent="0.15">
      <c r="A39" s="38"/>
      <c r="B39" s="39"/>
      <c r="C39" s="47" t="s">
        <v>243</v>
      </c>
      <c r="D39" s="25" t="s">
        <v>76</v>
      </c>
      <c r="E39" s="70">
        <v>6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36" x14ac:dyDescent="0.15">
      <c r="A40" s="38"/>
      <c r="B40" s="39"/>
      <c r="C40" s="47" t="s">
        <v>244</v>
      </c>
      <c r="D40" s="25" t="s">
        <v>76</v>
      </c>
      <c r="E40" s="70">
        <v>6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4" x14ac:dyDescent="0.15">
      <c r="A41" s="38"/>
      <c r="B41" s="39"/>
      <c r="C41" s="47" t="s">
        <v>245</v>
      </c>
      <c r="D41" s="25" t="s">
        <v>76</v>
      </c>
      <c r="E41" s="70">
        <v>6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12" x14ac:dyDescent="0.15">
      <c r="A42" s="38"/>
      <c r="B42" s="39"/>
      <c r="C42" s="47" t="s">
        <v>246</v>
      </c>
      <c r="D42" s="25" t="s">
        <v>76</v>
      </c>
      <c r="E42" s="70">
        <v>1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13" thickBot="1" x14ac:dyDescent="0.2">
      <c r="A43" s="38"/>
      <c r="B43" s="39"/>
      <c r="C43" s="47" t="s">
        <v>247</v>
      </c>
      <c r="D43" s="25" t="s">
        <v>76</v>
      </c>
      <c r="E43" s="70">
        <v>5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12" thickBot="1" x14ac:dyDescent="0.2">
      <c r="A44" s="163" t="s">
        <v>363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5"/>
      <c r="L44" s="72">
        <f>SUM(L14:L43)</f>
        <v>0</v>
      </c>
      <c r="M44" s="73">
        <f>SUM(M14:M43)</f>
        <v>0</v>
      </c>
      <c r="N44" s="73">
        <f>SUM(N14:N43)</f>
        <v>0</v>
      </c>
      <c r="O44" s="73">
        <f>SUM(O14:O43)</f>
        <v>0</v>
      </c>
      <c r="P44" s="74">
        <f>SUM(P14:P43)</f>
        <v>0</v>
      </c>
    </row>
    <row r="45" spans="1:16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15">
      <c r="A47" s="1" t="s">
        <v>14</v>
      </c>
      <c r="B47" s="17"/>
      <c r="C47" s="162">
        <f>'Kops a'!C33:H33</f>
        <v>0</v>
      </c>
      <c r="D47" s="162"/>
      <c r="E47" s="162"/>
      <c r="F47" s="162"/>
      <c r="G47" s="162"/>
      <c r="H47" s="162"/>
      <c r="I47" s="17"/>
      <c r="J47" s="17"/>
      <c r="K47" s="17"/>
      <c r="L47" s="17"/>
      <c r="M47" s="17"/>
      <c r="N47" s="17"/>
      <c r="O47" s="17"/>
      <c r="P47" s="17"/>
    </row>
    <row r="48" spans="1:16" x14ac:dyDescent="0.15">
      <c r="A48" s="17"/>
      <c r="B48" s="17"/>
      <c r="C48" s="99" t="s">
        <v>15</v>
      </c>
      <c r="D48" s="99"/>
      <c r="E48" s="99"/>
      <c r="F48" s="99"/>
      <c r="G48" s="99"/>
      <c r="H48" s="99"/>
      <c r="I48" s="17"/>
      <c r="J48" s="17"/>
      <c r="K48" s="17"/>
      <c r="L48" s="17"/>
      <c r="M48" s="17"/>
      <c r="N48" s="17"/>
      <c r="O48" s="17"/>
      <c r="P48" s="17"/>
    </row>
    <row r="49" spans="1:16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15">
      <c r="A50" s="91" t="str">
        <f>'Kops a'!A36</f>
        <v>Tāme sastādīta 2021. gada __. ________________</v>
      </c>
      <c r="B50" s="92"/>
      <c r="C50" s="92"/>
      <c r="D50" s="9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15">
      <c r="A52" s="1" t="s">
        <v>37</v>
      </c>
      <c r="B52" s="17"/>
      <c r="C52" s="162">
        <f>'Kops a'!C38:H38</f>
        <v>0</v>
      </c>
      <c r="D52" s="162"/>
      <c r="E52" s="162"/>
      <c r="F52" s="162"/>
      <c r="G52" s="162"/>
      <c r="H52" s="162"/>
      <c r="I52" s="17"/>
      <c r="J52" s="17"/>
      <c r="K52" s="17"/>
      <c r="L52" s="17"/>
      <c r="M52" s="17"/>
      <c r="N52" s="17"/>
      <c r="O52" s="17"/>
      <c r="P52" s="17"/>
    </row>
    <row r="53" spans="1:16" x14ac:dyDescent="0.15">
      <c r="A53" s="17"/>
      <c r="B53" s="17"/>
      <c r="C53" s="99" t="s">
        <v>15</v>
      </c>
      <c r="D53" s="99"/>
      <c r="E53" s="99"/>
      <c r="F53" s="99"/>
      <c r="G53" s="99"/>
      <c r="H53" s="99"/>
      <c r="I53" s="17"/>
      <c r="J53" s="17"/>
      <c r="K53" s="17"/>
      <c r="L53" s="17"/>
      <c r="M53" s="17"/>
      <c r="N53" s="17"/>
      <c r="O53" s="17"/>
      <c r="P53" s="17"/>
    </row>
    <row r="54" spans="1:16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15">
      <c r="A55" s="91" t="s">
        <v>54</v>
      </c>
      <c r="B55" s="92"/>
      <c r="C55" s="96">
        <f>'Kops a'!C41</f>
        <v>0</v>
      </c>
      <c r="D55" s="51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3 I15:J43 D15:G43">
    <cfRule type="cellIs" dxfId="108" priority="28" operator="equal">
      <formula>0</formula>
    </cfRule>
  </conditionalFormatting>
  <conditionalFormatting sqref="N9:O9">
    <cfRule type="cellIs" dxfId="107" priority="27" operator="equal">
      <formula>0</formula>
    </cfRule>
  </conditionalFormatting>
  <conditionalFormatting sqref="C2:I2">
    <cfRule type="cellIs" dxfId="106" priority="24" operator="equal">
      <formula>0</formula>
    </cfRule>
  </conditionalFormatting>
  <conditionalFormatting sqref="O10">
    <cfRule type="cellIs" dxfId="105" priority="23" operator="equal">
      <formula>"20__. gada __. _________"</formula>
    </cfRule>
  </conditionalFormatting>
  <conditionalFormatting sqref="A44:K44">
    <cfRule type="containsText" dxfId="104" priority="22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H14:H43 K14:P43 L44:P44">
    <cfRule type="cellIs" dxfId="103" priority="17" operator="equal">
      <formula>0</formula>
    </cfRule>
  </conditionalFormatting>
  <conditionalFormatting sqref="C4:I4">
    <cfRule type="cellIs" dxfId="102" priority="16" operator="equal">
      <formula>0</formula>
    </cfRule>
  </conditionalFormatting>
  <conditionalFormatting sqref="C15:C43">
    <cfRule type="cellIs" dxfId="101" priority="15" operator="equal">
      <formula>0</formula>
    </cfRule>
  </conditionalFormatting>
  <conditionalFormatting sqref="D5:L8">
    <cfRule type="cellIs" dxfId="100" priority="13" operator="equal">
      <formula>0</formula>
    </cfRule>
  </conditionalFormatting>
  <conditionalFormatting sqref="A14:B14 D14:G14">
    <cfRule type="cellIs" dxfId="99" priority="12" operator="equal">
      <formula>0</formula>
    </cfRule>
  </conditionalFormatting>
  <conditionalFormatting sqref="C14">
    <cfRule type="cellIs" dxfId="98" priority="11" operator="equal">
      <formula>0</formula>
    </cfRule>
  </conditionalFormatting>
  <conditionalFormatting sqref="I14:J14">
    <cfRule type="cellIs" dxfId="97" priority="10" operator="equal">
      <formula>0</formula>
    </cfRule>
  </conditionalFormatting>
  <conditionalFormatting sqref="P10">
    <cfRule type="cellIs" dxfId="96" priority="9" operator="equal">
      <formula>"20__. gada __. _________"</formula>
    </cfRule>
  </conditionalFormatting>
  <conditionalFormatting sqref="C52:H52">
    <cfRule type="cellIs" dxfId="95" priority="6" operator="equal">
      <formula>0</formula>
    </cfRule>
  </conditionalFormatting>
  <conditionalFormatting sqref="C47:H47">
    <cfRule type="cellIs" dxfId="94" priority="5" operator="equal">
      <formula>0</formula>
    </cfRule>
  </conditionalFormatting>
  <conditionalFormatting sqref="C52:H52 C55 C47:H47">
    <cfRule type="cellIs" dxfId="93" priority="4" operator="equal">
      <formula>0</formula>
    </cfRule>
  </conditionalFormatting>
  <conditionalFormatting sqref="D1">
    <cfRule type="cellIs" dxfId="92" priority="3" operator="equal">
      <formula>0</formula>
    </cfRule>
  </conditionalFormatting>
  <conditionalFormatting sqref="A9:F9">
    <cfRule type="containsText" dxfId="4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DC7EA987-A541-4A14-8BBA-80430C8D8797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7" operator="containsText" id="{ACDA78AF-73B6-4D16-9157-A1B6B42F0CA3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1"/>
  <sheetViews>
    <sheetView topLeftCell="A3" workbookViewId="0">
      <selection activeCell="A9" sqref="A9:F9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3"/>
      <c r="B1" s="23"/>
      <c r="C1" s="27" t="s">
        <v>38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15">
      <c r="A2" s="29"/>
      <c r="B2" s="29"/>
      <c r="C2" s="145" t="s">
        <v>252</v>
      </c>
      <c r="D2" s="145"/>
      <c r="E2" s="145"/>
      <c r="F2" s="145"/>
      <c r="G2" s="145"/>
      <c r="H2" s="145"/>
      <c r="I2" s="145"/>
      <c r="J2" s="29"/>
    </row>
    <row r="3" spans="1:16" x14ac:dyDescent="0.15">
      <c r="A3" s="30"/>
      <c r="B3" s="30"/>
      <c r="C3" s="108" t="s">
        <v>17</v>
      </c>
      <c r="D3" s="108"/>
      <c r="E3" s="108"/>
      <c r="F3" s="108"/>
      <c r="G3" s="108"/>
      <c r="H3" s="108"/>
      <c r="I3" s="108"/>
      <c r="J3" s="30"/>
    </row>
    <row r="4" spans="1:16" x14ac:dyDescent="0.15">
      <c r="A4" s="30"/>
      <c r="B4" s="30"/>
      <c r="C4" s="146" t="s">
        <v>52</v>
      </c>
      <c r="D4" s="146"/>
      <c r="E4" s="146"/>
      <c r="F4" s="146"/>
      <c r="G4" s="146"/>
      <c r="H4" s="146"/>
      <c r="I4" s="146"/>
      <c r="J4" s="30"/>
    </row>
    <row r="5" spans="1:16" x14ac:dyDescent="0.15">
      <c r="A5" s="23"/>
      <c r="B5" s="23"/>
      <c r="C5" s="27" t="s">
        <v>5</v>
      </c>
      <c r="D5" s="159" t="str">
        <f>'Kops a'!D6</f>
        <v>Dzīvojamā māja</v>
      </c>
      <c r="E5" s="159"/>
      <c r="F5" s="159"/>
      <c r="G5" s="159"/>
      <c r="H5" s="159"/>
      <c r="I5" s="159"/>
      <c r="J5" s="159"/>
      <c r="K5" s="159"/>
      <c r="L5" s="159"/>
      <c r="M5" s="17"/>
      <c r="N5" s="17"/>
      <c r="O5" s="17"/>
      <c r="P5" s="17"/>
    </row>
    <row r="6" spans="1:16" x14ac:dyDescent="0.15">
      <c r="A6" s="23"/>
      <c r="B6" s="23"/>
      <c r="C6" s="27" t="s">
        <v>6</v>
      </c>
      <c r="D6" s="159" t="str">
        <f>'Kops a'!D7</f>
        <v xml:space="preserve">Energoefektivitātes paaugstināšanas projekts dzīvojamai mājai </v>
      </c>
      <c r="E6" s="159"/>
      <c r="F6" s="159"/>
      <c r="G6" s="159"/>
      <c r="H6" s="159"/>
      <c r="I6" s="159"/>
      <c r="J6" s="159"/>
      <c r="K6" s="159"/>
      <c r="L6" s="159"/>
      <c r="M6" s="17"/>
      <c r="N6" s="17"/>
      <c r="O6" s="17"/>
      <c r="P6" s="17"/>
    </row>
    <row r="7" spans="1:16" x14ac:dyDescent="0.15">
      <c r="A7" s="23"/>
      <c r="B7" s="23"/>
      <c r="C7" s="27" t="s">
        <v>7</v>
      </c>
      <c r="D7" s="159" t="str">
        <f>'Kops a'!D8</f>
        <v>Mātera iela 31, Jelgava, LV-3001, KAD.NR.09000010447001</v>
      </c>
      <c r="E7" s="159"/>
      <c r="F7" s="159"/>
      <c r="G7" s="159"/>
      <c r="H7" s="159"/>
      <c r="I7" s="159"/>
      <c r="J7" s="159"/>
      <c r="K7" s="159"/>
      <c r="L7" s="159"/>
      <c r="M7" s="17"/>
      <c r="N7" s="17"/>
      <c r="O7" s="17"/>
      <c r="P7" s="17"/>
    </row>
    <row r="8" spans="1:16" x14ac:dyDescent="0.15">
      <c r="A8" s="23"/>
      <c r="B8" s="23"/>
      <c r="C8" s="4" t="s">
        <v>20</v>
      </c>
      <c r="D8" s="159">
        <f>'Kops a'!D9</f>
        <v>0</v>
      </c>
      <c r="E8" s="159"/>
      <c r="F8" s="159"/>
      <c r="G8" s="159"/>
      <c r="H8" s="159"/>
      <c r="I8" s="159"/>
      <c r="J8" s="159"/>
      <c r="K8" s="159"/>
      <c r="L8" s="159"/>
      <c r="M8" s="17"/>
      <c r="N8" s="17"/>
      <c r="O8" s="17"/>
      <c r="P8" s="17"/>
    </row>
    <row r="9" spans="1:16" ht="11.25" customHeight="1" x14ac:dyDescent="0.15">
      <c r="A9" s="147" t="s">
        <v>364</v>
      </c>
      <c r="B9" s="147"/>
      <c r="C9" s="147"/>
      <c r="D9" s="147"/>
      <c r="E9" s="147"/>
      <c r="F9" s="147"/>
      <c r="G9" s="31"/>
      <c r="H9" s="31"/>
      <c r="I9" s="31"/>
      <c r="J9" s="151" t="s">
        <v>39</v>
      </c>
      <c r="K9" s="151"/>
      <c r="L9" s="151"/>
      <c r="M9" s="151"/>
      <c r="N9" s="158">
        <f>P19</f>
        <v>0</v>
      </c>
      <c r="O9" s="158"/>
      <c r="P9" s="31"/>
    </row>
    <row r="10" spans="1:16" x14ac:dyDescent="0.15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A25</f>
        <v>Tāme sastādīta 2021. gada __. ________________</v>
      </c>
    </row>
    <row r="11" spans="1:16" ht="12" thickBot="1" x14ac:dyDescent="0.2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15">
      <c r="A12" s="123" t="s">
        <v>23</v>
      </c>
      <c r="B12" s="153" t="s">
        <v>40</v>
      </c>
      <c r="C12" s="149" t="s">
        <v>41</v>
      </c>
      <c r="D12" s="156" t="s">
        <v>42</v>
      </c>
      <c r="E12" s="160" t="s">
        <v>43</v>
      </c>
      <c r="F12" s="148" t="s">
        <v>44</v>
      </c>
      <c r="G12" s="149"/>
      <c r="H12" s="149"/>
      <c r="I12" s="149"/>
      <c r="J12" s="149"/>
      <c r="K12" s="150"/>
      <c r="L12" s="148" t="s">
        <v>45</v>
      </c>
      <c r="M12" s="149"/>
      <c r="N12" s="149"/>
      <c r="O12" s="149"/>
      <c r="P12" s="150"/>
    </row>
    <row r="13" spans="1:16" ht="126.75" customHeight="1" thickBot="1" x14ac:dyDescent="0.2">
      <c r="A13" s="152"/>
      <c r="B13" s="154"/>
      <c r="C13" s="155"/>
      <c r="D13" s="157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4" x14ac:dyDescent="0.15">
      <c r="A14" s="64">
        <v>1</v>
      </c>
      <c r="B14" s="65" t="s">
        <v>132</v>
      </c>
      <c r="C14" s="66" t="s">
        <v>248</v>
      </c>
      <c r="D14" s="98" t="s">
        <v>84</v>
      </c>
      <c r="E14" s="70">
        <v>860.42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12" x14ac:dyDescent="0.15">
      <c r="A15" s="38"/>
      <c r="B15" s="39"/>
      <c r="C15" s="47" t="s">
        <v>249</v>
      </c>
      <c r="D15" s="25" t="s">
        <v>115</v>
      </c>
      <c r="E15" s="70">
        <v>172</v>
      </c>
      <c r="F15" s="71"/>
      <c r="G15" s="68"/>
      <c r="H15" s="48">
        <f t="shared" ref="H15:H18" si="0">ROUND(F15*G15,2)</f>
        <v>0</v>
      </c>
      <c r="I15" s="68"/>
      <c r="J15" s="68"/>
      <c r="K15" s="49">
        <f t="shared" ref="K15:K18" si="1">SUM(H15:J15)</f>
        <v>0</v>
      </c>
      <c r="L15" s="50">
        <f t="shared" ref="L15:L18" si="2">ROUND(E15*F15,2)</f>
        <v>0</v>
      </c>
      <c r="M15" s="48">
        <f t="shared" ref="M15:M18" si="3">ROUND(H15*E15,2)</f>
        <v>0</v>
      </c>
      <c r="N15" s="48">
        <f t="shared" ref="N15:N18" si="4">ROUND(I15*E15,2)</f>
        <v>0</v>
      </c>
      <c r="O15" s="48">
        <f t="shared" ref="O15:O18" si="5">ROUND(J15*E15,2)</f>
        <v>0</v>
      </c>
      <c r="P15" s="49">
        <f t="shared" ref="P15:P18" si="6">SUM(M15:O15)</f>
        <v>0</v>
      </c>
    </row>
    <row r="16" spans="1:16" ht="24" x14ac:dyDescent="0.15">
      <c r="A16" s="38">
        <v>2</v>
      </c>
      <c r="B16" s="39" t="s">
        <v>86</v>
      </c>
      <c r="C16" s="47" t="s">
        <v>250</v>
      </c>
      <c r="D16" s="25" t="s">
        <v>84</v>
      </c>
      <c r="E16" s="70">
        <v>860.42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12" x14ac:dyDescent="0.15">
      <c r="A17" s="38"/>
      <c r="B17" s="39"/>
      <c r="C17" s="47" t="s">
        <v>251</v>
      </c>
      <c r="D17" s="25" t="s">
        <v>84</v>
      </c>
      <c r="E17" s="70">
        <v>903.44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13" thickBot="1" x14ac:dyDescent="0.2">
      <c r="A18" s="38"/>
      <c r="B18" s="39"/>
      <c r="C18" s="47" t="s">
        <v>138</v>
      </c>
      <c r="D18" s="25" t="s">
        <v>115</v>
      </c>
      <c r="E18" s="70">
        <v>5163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12" thickBot="1" x14ac:dyDescent="0.2">
      <c r="A19" s="163" t="s">
        <v>363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  <c r="L19" s="72">
        <f>SUM(L14:L18)</f>
        <v>0</v>
      </c>
      <c r="M19" s="73">
        <f>SUM(M14:M18)</f>
        <v>0</v>
      </c>
      <c r="N19" s="73">
        <f>SUM(N14:N18)</f>
        <v>0</v>
      </c>
      <c r="O19" s="73">
        <f>SUM(O14:O18)</f>
        <v>0</v>
      </c>
      <c r="P19" s="74">
        <f>SUM(P14:P18)</f>
        <v>0</v>
      </c>
    </row>
    <row r="20" spans="1:16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1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15">
      <c r="A22" s="1" t="s">
        <v>14</v>
      </c>
      <c r="B22" s="17"/>
      <c r="C22" s="162">
        <f>'Kops a'!C33:H33</f>
        <v>0</v>
      </c>
      <c r="D22" s="162"/>
      <c r="E22" s="162"/>
      <c r="F22" s="162"/>
      <c r="G22" s="162"/>
      <c r="H22" s="162"/>
      <c r="I22" s="17"/>
      <c r="J22" s="17"/>
      <c r="K22" s="17"/>
      <c r="L22" s="17"/>
      <c r="M22" s="17"/>
      <c r="N22" s="17"/>
      <c r="O22" s="17"/>
      <c r="P22" s="17"/>
    </row>
    <row r="23" spans="1:16" x14ac:dyDescent="0.15">
      <c r="A23" s="17"/>
      <c r="B23" s="17"/>
      <c r="C23" s="99" t="s">
        <v>15</v>
      </c>
      <c r="D23" s="99"/>
      <c r="E23" s="99"/>
      <c r="F23" s="99"/>
      <c r="G23" s="99"/>
      <c r="H23" s="99"/>
      <c r="I23" s="17"/>
      <c r="J23" s="17"/>
      <c r="K23" s="17"/>
      <c r="L23" s="17"/>
      <c r="M23" s="17"/>
      <c r="N23" s="17"/>
      <c r="O23" s="17"/>
      <c r="P23" s="17"/>
    </row>
    <row r="24" spans="1:16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15">
      <c r="A25" s="91" t="str">
        <f>'Kops a'!A36</f>
        <v>Tāme sastādīta 2021. gada __. ________________</v>
      </c>
      <c r="B25" s="92"/>
      <c r="C25" s="92"/>
      <c r="D25" s="92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15">
      <c r="A27" s="1" t="s">
        <v>37</v>
      </c>
      <c r="B27" s="17"/>
      <c r="C27" s="162">
        <f>'Kops a'!C38:H38</f>
        <v>0</v>
      </c>
      <c r="D27" s="162"/>
      <c r="E27" s="162"/>
      <c r="F27" s="162"/>
      <c r="G27" s="162"/>
      <c r="H27" s="162"/>
      <c r="I27" s="17"/>
      <c r="J27" s="17"/>
      <c r="K27" s="17"/>
      <c r="L27" s="17"/>
      <c r="M27" s="17"/>
      <c r="N27" s="17"/>
      <c r="O27" s="17"/>
      <c r="P27" s="17"/>
    </row>
    <row r="28" spans="1:16" x14ac:dyDescent="0.15">
      <c r="A28" s="17"/>
      <c r="B28" s="17"/>
      <c r="C28" s="99" t="s">
        <v>15</v>
      </c>
      <c r="D28" s="99"/>
      <c r="E28" s="99"/>
      <c r="F28" s="99"/>
      <c r="G28" s="99"/>
      <c r="H28" s="99"/>
      <c r="I28" s="17"/>
      <c r="J28" s="17"/>
      <c r="K28" s="17"/>
      <c r="L28" s="17"/>
      <c r="M28" s="17"/>
      <c r="N28" s="17"/>
      <c r="O28" s="17"/>
      <c r="P28" s="17"/>
    </row>
    <row r="29" spans="1:16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15">
      <c r="A30" s="91" t="s">
        <v>54</v>
      </c>
      <c r="B30" s="92"/>
      <c r="C30" s="96">
        <f>'Kops a'!C41</f>
        <v>0</v>
      </c>
      <c r="D30" s="51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</sheetData>
  <mergeCells count="22">
    <mergeCell ref="C28:H28"/>
    <mergeCell ref="C4:I4"/>
    <mergeCell ref="F12:K12"/>
    <mergeCell ref="A9:F9"/>
    <mergeCell ref="J9:M9"/>
    <mergeCell ref="D8:L8"/>
    <mergeCell ref="A19:K19"/>
    <mergeCell ref="C22:H22"/>
    <mergeCell ref="C23:H23"/>
    <mergeCell ref="C27:H2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8 I15:J18 D15:G18">
    <cfRule type="cellIs" dxfId="88" priority="29" operator="equal">
      <formula>0</formula>
    </cfRule>
  </conditionalFormatting>
  <conditionalFormatting sqref="N9:O9">
    <cfRule type="cellIs" dxfId="87" priority="28" operator="equal">
      <formula>0</formula>
    </cfRule>
  </conditionalFormatting>
  <conditionalFormatting sqref="C2:I2">
    <cfRule type="cellIs" dxfId="86" priority="25" operator="equal">
      <formula>0</formula>
    </cfRule>
  </conditionalFormatting>
  <conditionalFormatting sqref="O10">
    <cfRule type="cellIs" dxfId="85" priority="24" operator="equal">
      <formula>"20__. gada __. _________"</formula>
    </cfRule>
  </conditionalFormatting>
  <conditionalFormatting sqref="A19:K19">
    <cfRule type="containsText" dxfId="84" priority="23" operator="containsText" text="Tiešās izmaksas kopā, t. sk. darba devēja sociālais nodoklis __.__% ">
      <formula>NOT(ISERROR(SEARCH("Tiešās izmaksas kopā, t. sk. darba devēja sociālais nodoklis __.__% ",A19)))</formula>
    </cfRule>
  </conditionalFormatting>
  <conditionalFormatting sqref="H14:H18 K14:P18 L19:P19">
    <cfRule type="cellIs" dxfId="83" priority="18" operator="equal">
      <formula>0</formula>
    </cfRule>
  </conditionalFormatting>
  <conditionalFormatting sqref="C4:I4">
    <cfRule type="cellIs" dxfId="82" priority="17" operator="equal">
      <formula>0</formula>
    </cfRule>
  </conditionalFormatting>
  <conditionalFormatting sqref="C15:C18">
    <cfRule type="cellIs" dxfId="81" priority="16" operator="equal">
      <formula>0</formula>
    </cfRule>
  </conditionalFormatting>
  <conditionalFormatting sqref="D5:L8">
    <cfRule type="cellIs" dxfId="80" priority="13" operator="equal">
      <formula>0</formula>
    </cfRule>
  </conditionalFormatting>
  <conditionalFormatting sqref="A14:B14 D14:G14">
    <cfRule type="cellIs" dxfId="79" priority="12" operator="equal">
      <formula>0</formula>
    </cfRule>
  </conditionalFormatting>
  <conditionalFormatting sqref="C14">
    <cfRule type="cellIs" dxfId="78" priority="11" operator="equal">
      <formula>0</formula>
    </cfRule>
  </conditionalFormatting>
  <conditionalFormatting sqref="I14:J14">
    <cfRule type="cellIs" dxfId="77" priority="10" operator="equal">
      <formula>0</formula>
    </cfRule>
  </conditionalFormatting>
  <conditionalFormatting sqref="P10">
    <cfRule type="cellIs" dxfId="76" priority="9" operator="equal">
      <formula>"20__. gada __. _________"</formula>
    </cfRule>
  </conditionalFormatting>
  <conditionalFormatting sqref="C27:H27">
    <cfRule type="cellIs" dxfId="75" priority="6" operator="equal">
      <formula>0</formula>
    </cfRule>
  </conditionalFormatting>
  <conditionalFormatting sqref="C22:H22">
    <cfRule type="cellIs" dxfId="74" priority="5" operator="equal">
      <formula>0</formula>
    </cfRule>
  </conditionalFormatting>
  <conditionalFormatting sqref="C27:H27 C30 C22:H22">
    <cfRule type="cellIs" dxfId="73" priority="4" operator="equal">
      <formula>0</formula>
    </cfRule>
  </conditionalFormatting>
  <conditionalFormatting sqref="D1">
    <cfRule type="cellIs" dxfId="72" priority="3" operator="equal">
      <formula>0</formula>
    </cfRule>
  </conditionalFormatting>
  <conditionalFormatting sqref="A9:F9">
    <cfRule type="containsText" dxfId="3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A5F45D83-914D-4306-B26D-4B74C3C819FC}">
            <xm:f>NOT(ISERROR(SEARCH("Tāme sastādīta ____. gada ___. ______________",A25)))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A25</xm:sqref>
        </x14:conditionalFormatting>
        <x14:conditionalFormatting xmlns:xm="http://schemas.microsoft.com/office/excel/2006/main">
          <x14:cfRule type="containsText" priority="7" operator="containsText" id="{A2E03CF5-E14D-4A31-8C34-6550548A72DB}">
            <xm:f>NOT(ISERROR(SEARCH("Sertifikāta Nr. _________________________________",A30)))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59"/>
  <sheetViews>
    <sheetView workbookViewId="0">
      <selection activeCell="A48" sqref="A48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3"/>
      <c r="B1" s="23"/>
      <c r="C1" s="27" t="s">
        <v>38</v>
      </c>
      <c r="D1" s="52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15">
      <c r="A2" s="29"/>
      <c r="B2" s="29"/>
      <c r="C2" s="145" t="s">
        <v>253</v>
      </c>
      <c r="D2" s="145"/>
      <c r="E2" s="145"/>
      <c r="F2" s="145"/>
      <c r="G2" s="145"/>
      <c r="H2" s="145"/>
      <c r="I2" s="145"/>
      <c r="J2" s="29"/>
    </row>
    <row r="3" spans="1:16" x14ac:dyDescent="0.15">
      <c r="A3" s="30"/>
      <c r="B3" s="30"/>
      <c r="C3" s="108" t="s">
        <v>17</v>
      </c>
      <c r="D3" s="108"/>
      <c r="E3" s="108"/>
      <c r="F3" s="108"/>
      <c r="G3" s="108"/>
      <c r="H3" s="108"/>
      <c r="I3" s="108"/>
      <c r="J3" s="30"/>
    </row>
    <row r="4" spans="1:16" x14ac:dyDescent="0.15">
      <c r="A4" s="30"/>
      <c r="B4" s="30"/>
      <c r="C4" s="146" t="s">
        <v>52</v>
      </c>
      <c r="D4" s="146"/>
      <c r="E4" s="146"/>
      <c r="F4" s="146"/>
      <c r="G4" s="146"/>
      <c r="H4" s="146"/>
      <c r="I4" s="146"/>
      <c r="J4" s="30"/>
    </row>
    <row r="5" spans="1:16" x14ac:dyDescent="0.15">
      <c r="A5" s="23"/>
      <c r="B5" s="23"/>
      <c r="C5" s="27" t="s">
        <v>5</v>
      </c>
      <c r="D5" s="159" t="str">
        <f>'Kops a'!D6</f>
        <v>Dzīvojamā māja</v>
      </c>
      <c r="E5" s="159"/>
      <c r="F5" s="159"/>
      <c r="G5" s="159"/>
      <c r="H5" s="159"/>
      <c r="I5" s="159"/>
      <c r="J5" s="159"/>
      <c r="K5" s="159"/>
      <c r="L5" s="159"/>
      <c r="M5" s="17"/>
      <c r="N5" s="17"/>
      <c r="O5" s="17"/>
      <c r="P5" s="17"/>
    </row>
    <row r="6" spans="1:16" x14ac:dyDescent="0.15">
      <c r="A6" s="23"/>
      <c r="B6" s="23"/>
      <c r="C6" s="27" t="s">
        <v>6</v>
      </c>
      <c r="D6" s="159" t="str">
        <f>'Kops a'!D7</f>
        <v xml:space="preserve">Energoefektivitātes paaugstināšanas projekts dzīvojamai mājai </v>
      </c>
      <c r="E6" s="159"/>
      <c r="F6" s="159"/>
      <c r="G6" s="159"/>
      <c r="H6" s="159"/>
      <c r="I6" s="159"/>
      <c r="J6" s="159"/>
      <c r="K6" s="159"/>
      <c r="L6" s="159"/>
      <c r="M6" s="17"/>
      <c r="N6" s="17"/>
      <c r="O6" s="17"/>
      <c r="P6" s="17"/>
    </row>
    <row r="7" spans="1:16" x14ac:dyDescent="0.15">
      <c r="A7" s="23"/>
      <c r="B7" s="23"/>
      <c r="C7" s="27" t="s">
        <v>7</v>
      </c>
      <c r="D7" s="159" t="str">
        <f>'Kops a'!D8</f>
        <v>Mātera iela 31, Jelgava, LV-3001, KAD.NR.09000010447001</v>
      </c>
      <c r="E7" s="159"/>
      <c r="F7" s="159"/>
      <c r="G7" s="159"/>
      <c r="H7" s="159"/>
      <c r="I7" s="159"/>
      <c r="J7" s="159"/>
      <c r="K7" s="159"/>
      <c r="L7" s="159"/>
      <c r="M7" s="17"/>
      <c r="N7" s="17"/>
      <c r="O7" s="17"/>
      <c r="P7" s="17"/>
    </row>
    <row r="8" spans="1:16" x14ac:dyDescent="0.15">
      <c r="A8" s="23"/>
      <c r="B8" s="23"/>
      <c r="C8" s="4" t="s">
        <v>20</v>
      </c>
      <c r="D8" s="159">
        <f>'Kops a'!D9</f>
        <v>0</v>
      </c>
      <c r="E8" s="159"/>
      <c r="F8" s="159"/>
      <c r="G8" s="159"/>
      <c r="H8" s="159"/>
      <c r="I8" s="159"/>
      <c r="J8" s="159"/>
      <c r="K8" s="159"/>
      <c r="L8" s="159"/>
      <c r="M8" s="17"/>
      <c r="N8" s="17"/>
      <c r="O8" s="17"/>
      <c r="P8" s="17"/>
    </row>
    <row r="9" spans="1:16" ht="11.25" customHeight="1" x14ac:dyDescent="0.15">
      <c r="A9" s="147" t="s">
        <v>364</v>
      </c>
      <c r="B9" s="147"/>
      <c r="C9" s="147"/>
      <c r="D9" s="147"/>
      <c r="E9" s="147"/>
      <c r="F9" s="147"/>
      <c r="G9" s="31"/>
      <c r="H9" s="31"/>
      <c r="I9" s="31"/>
      <c r="J9" s="151" t="s">
        <v>39</v>
      </c>
      <c r="K9" s="151"/>
      <c r="L9" s="151"/>
      <c r="M9" s="151"/>
      <c r="N9" s="158">
        <f>P47</f>
        <v>0</v>
      </c>
      <c r="O9" s="158"/>
      <c r="P9" s="31"/>
    </row>
    <row r="10" spans="1:16" x14ac:dyDescent="0.15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A53</f>
        <v>Tāme sastādīta 2021. gada __. ________________</v>
      </c>
    </row>
    <row r="11" spans="1:16" ht="12" thickBot="1" x14ac:dyDescent="0.2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15">
      <c r="A12" s="123" t="s">
        <v>23</v>
      </c>
      <c r="B12" s="153" t="s">
        <v>40</v>
      </c>
      <c r="C12" s="149" t="s">
        <v>41</v>
      </c>
      <c r="D12" s="156" t="s">
        <v>42</v>
      </c>
      <c r="E12" s="160" t="s">
        <v>43</v>
      </c>
      <c r="F12" s="148" t="s">
        <v>44</v>
      </c>
      <c r="G12" s="149"/>
      <c r="H12" s="149"/>
      <c r="I12" s="149"/>
      <c r="J12" s="149"/>
      <c r="K12" s="150"/>
      <c r="L12" s="148" t="s">
        <v>45</v>
      </c>
      <c r="M12" s="149"/>
      <c r="N12" s="149"/>
      <c r="O12" s="149"/>
      <c r="P12" s="150"/>
    </row>
    <row r="13" spans="1:16" ht="126.75" customHeight="1" thickBot="1" x14ac:dyDescent="0.2">
      <c r="A13" s="152"/>
      <c r="B13" s="154"/>
      <c r="C13" s="155"/>
      <c r="D13" s="157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4" x14ac:dyDescent="0.15">
      <c r="A14" s="64" t="s">
        <v>81</v>
      </c>
      <c r="B14" s="65" t="s">
        <v>239</v>
      </c>
      <c r="C14" s="66" t="s">
        <v>254</v>
      </c>
      <c r="D14" s="98" t="s">
        <v>84</v>
      </c>
      <c r="E14" s="70">
        <v>232.8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12" x14ac:dyDescent="0.15">
      <c r="A15" s="38"/>
      <c r="B15" s="39"/>
      <c r="C15" s="47" t="s">
        <v>255</v>
      </c>
      <c r="D15" s="25" t="s">
        <v>84</v>
      </c>
      <c r="E15" s="70">
        <v>256.08</v>
      </c>
      <c r="F15" s="71">
        <v>0</v>
      </c>
      <c r="G15" s="68">
        <v>0</v>
      </c>
      <c r="H15" s="48">
        <f t="shared" ref="H15:H46" si="0">ROUND(F15*G15,2)</f>
        <v>0</v>
      </c>
      <c r="I15" s="68"/>
      <c r="J15" s="68"/>
      <c r="K15" s="49">
        <f t="shared" ref="K15:K46" si="1">SUM(H15:J15)</f>
        <v>0</v>
      </c>
      <c r="L15" s="50">
        <f t="shared" ref="L15:L46" si="2">ROUND(E15*F15,2)</f>
        <v>0</v>
      </c>
      <c r="M15" s="48">
        <f t="shared" ref="M15:M46" si="3">ROUND(H15*E15,2)</f>
        <v>0</v>
      </c>
      <c r="N15" s="48">
        <f t="shared" ref="N15:N46" si="4">ROUND(I15*E15,2)</f>
        <v>0</v>
      </c>
      <c r="O15" s="48">
        <f t="shared" ref="O15:O46" si="5">ROUND(J15*E15,2)</f>
        <v>0</v>
      </c>
      <c r="P15" s="49">
        <f t="shared" ref="P15:P46" si="6">SUM(M15:O15)</f>
        <v>0</v>
      </c>
    </row>
    <row r="16" spans="1:16" ht="12" x14ac:dyDescent="0.15">
      <c r="A16" s="38"/>
      <c r="B16" s="39"/>
      <c r="C16" s="47" t="s">
        <v>256</v>
      </c>
      <c r="D16" s="25" t="s">
        <v>76</v>
      </c>
      <c r="E16" s="70">
        <v>30</v>
      </c>
      <c r="F16" s="71">
        <v>0</v>
      </c>
      <c r="G16" s="68">
        <v>0</v>
      </c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4" x14ac:dyDescent="0.15">
      <c r="A17" s="38" t="s">
        <v>85</v>
      </c>
      <c r="B17" s="39" t="s">
        <v>239</v>
      </c>
      <c r="C17" s="47" t="s">
        <v>257</v>
      </c>
      <c r="D17" s="25" t="s">
        <v>84</v>
      </c>
      <c r="E17" s="70">
        <v>675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12" x14ac:dyDescent="0.15">
      <c r="A18" s="38"/>
      <c r="B18" s="39"/>
      <c r="C18" s="47" t="s">
        <v>255</v>
      </c>
      <c r="D18" s="25" t="s">
        <v>84</v>
      </c>
      <c r="E18" s="70">
        <v>742.5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12" x14ac:dyDescent="0.15">
      <c r="A19" s="38"/>
      <c r="B19" s="39"/>
      <c r="C19" s="47" t="s">
        <v>256</v>
      </c>
      <c r="D19" s="25" t="s">
        <v>76</v>
      </c>
      <c r="E19" s="70">
        <v>40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4" x14ac:dyDescent="0.15">
      <c r="A20" s="38" t="s">
        <v>93</v>
      </c>
      <c r="B20" s="39" t="s">
        <v>239</v>
      </c>
      <c r="C20" s="47" t="s">
        <v>258</v>
      </c>
      <c r="D20" s="25" t="s">
        <v>84</v>
      </c>
      <c r="E20" s="70">
        <v>600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4" x14ac:dyDescent="0.15">
      <c r="A21" s="38" t="s">
        <v>100</v>
      </c>
      <c r="B21" s="39" t="s">
        <v>239</v>
      </c>
      <c r="C21" s="47" t="s">
        <v>259</v>
      </c>
      <c r="D21" s="25" t="s">
        <v>84</v>
      </c>
      <c r="E21" s="70">
        <v>560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4" x14ac:dyDescent="0.15">
      <c r="A22" s="38" t="s">
        <v>102</v>
      </c>
      <c r="B22" s="39" t="s">
        <v>239</v>
      </c>
      <c r="C22" s="47" t="s">
        <v>260</v>
      </c>
      <c r="D22" s="25" t="s">
        <v>84</v>
      </c>
      <c r="E22" s="70">
        <v>600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12" x14ac:dyDescent="0.15">
      <c r="A23" s="38"/>
      <c r="B23" s="39"/>
      <c r="C23" s="47" t="s">
        <v>249</v>
      </c>
      <c r="D23" s="25" t="s">
        <v>176</v>
      </c>
      <c r="E23" s="70">
        <v>180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12" x14ac:dyDescent="0.15">
      <c r="A24" s="38"/>
      <c r="B24" s="39"/>
      <c r="C24" s="47" t="s">
        <v>261</v>
      </c>
      <c r="D24" s="25" t="s">
        <v>115</v>
      </c>
      <c r="E24" s="70">
        <v>1800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12" x14ac:dyDescent="0.15">
      <c r="A25" s="38"/>
      <c r="B25" s="39"/>
      <c r="C25" s="47" t="s">
        <v>262</v>
      </c>
      <c r="D25" s="25" t="s">
        <v>115</v>
      </c>
      <c r="E25" s="70">
        <v>900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12" x14ac:dyDescent="0.15">
      <c r="A26" s="38"/>
      <c r="B26" s="39"/>
      <c r="C26" s="47" t="s">
        <v>263</v>
      </c>
      <c r="D26" s="25" t="s">
        <v>84</v>
      </c>
      <c r="E26" s="70">
        <v>24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4" x14ac:dyDescent="0.15">
      <c r="A27" s="38" t="s">
        <v>104</v>
      </c>
      <c r="B27" s="39" t="s">
        <v>239</v>
      </c>
      <c r="C27" s="47" t="s">
        <v>264</v>
      </c>
      <c r="D27" s="25" t="s">
        <v>84</v>
      </c>
      <c r="E27" s="70">
        <v>600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12" x14ac:dyDescent="0.15">
      <c r="A28" s="38"/>
      <c r="B28" s="39"/>
      <c r="C28" s="47" t="s">
        <v>265</v>
      </c>
      <c r="D28" s="25" t="s">
        <v>176</v>
      </c>
      <c r="E28" s="70">
        <v>180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4" x14ac:dyDescent="0.15">
      <c r="A29" s="38" t="s">
        <v>109</v>
      </c>
      <c r="B29" s="39" t="s">
        <v>239</v>
      </c>
      <c r="C29" s="47" t="s">
        <v>266</v>
      </c>
      <c r="D29" s="25" t="s">
        <v>84</v>
      </c>
      <c r="E29" s="70">
        <v>1125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12" x14ac:dyDescent="0.15">
      <c r="A30" s="38"/>
      <c r="B30" s="39"/>
      <c r="C30" s="47" t="s">
        <v>267</v>
      </c>
      <c r="D30" s="25" t="s">
        <v>176</v>
      </c>
      <c r="E30" s="70">
        <v>338</v>
      </c>
      <c r="F30" s="71">
        <v>0</v>
      </c>
      <c r="G30" s="68">
        <v>0</v>
      </c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12" x14ac:dyDescent="0.15">
      <c r="A31" s="38"/>
      <c r="B31" s="39"/>
      <c r="C31" s="47" t="s">
        <v>268</v>
      </c>
      <c r="D31" s="25" t="s">
        <v>115</v>
      </c>
      <c r="E31" s="70">
        <v>13500</v>
      </c>
      <c r="F31" s="71">
        <v>0</v>
      </c>
      <c r="G31" s="68">
        <v>0</v>
      </c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4" x14ac:dyDescent="0.15">
      <c r="A32" s="38" t="s">
        <v>128</v>
      </c>
      <c r="B32" s="39" t="s">
        <v>239</v>
      </c>
      <c r="C32" s="47" t="s">
        <v>269</v>
      </c>
      <c r="D32" s="25" t="s">
        <v>84</v>
      </c>
      <c r="E32" s="70">
        <v>1125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2" x14ac:dyDescent="0.15">
      <c r="A33" s="38"/>
      <c r="B33" s="39"/>
      <c r="C33" s="47" t="s">
        <v>249</v>
      </c>
      <c r="D33" s="25" t="s">
        <v>176</v>
      </c>
      <c r="E33" s="70">
        <v>338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12" x14ac:dyDescent="0.15">
      <c r="A34" s="38"/>
      <c r="B34" s="39"/>
      <c r="C34" s="47" t="s">
        <v>261</v>
      </c>
      <c r="D34" s="25" t="s">
        <v>115</v>
      </c>
      <c r="E34" s="70">
        <v>3375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12" x14ac:dyDescent="0.15">
      <c r="A35" s="38"/>
      <c r="B35" s="39"/>
      <c r="C35" s="47" t="s">
        <v>262</v>
      </c>
      <c r="D35" s="25" t="s">
        <v>115</v>
      </c>
      <c r="E35" s="70">
        <v>1688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12" x14ac:dyDescent="0.15">
      <c r="A36" s="38"/>
      <c r="B36" s="39"/>
      <c r="C36" s="47" t="s">
        <v>263</v>
      </c>
      <c r="D36" s="25" t="s">
        <v>84</v>
      </c>
      <c r="E36" s="70">
        <v>24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4" x14ac:dyDescent="0.15">
      <c r="A37" s="38" t="s">
        <v>131</v>
      </c>
      <c r="B37" s="39" t="s">
        <v>239</v>
      </c>
      <c r="C37" s="47" t="s">
        <v>270</v>
      </c>
      <c r="D37" s="25" t="s">
        <v>84</v>
      </c>
      <c r="E37" s="70">
        <v>1000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12" x14ac:dyDescent="0.15">
      <c r="A38" s="38"/>
      <c r="B38" s="39"/>
      <c r="C38" s="47" t="s">
        <v>271</v>
      </c>
      <c r="D38" s="25" t="s">
        <v>176</v>
      </c>
      <c r="E38" s="70">
        <v>300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4" x14ac:dyDescent="0.15">
      <c r="A39" s="38" t="s">
        <v>135</v>
      </c>
      <c r="B39" s="39" t="s">
        <v>239</v>
      </c>
      <c r="C39" s="47" t="s">
        <v>272</v>
      </c>
      <c r="D39" s="25" t="s">
        <v>84</v>
      </c>
      <c r="E39" s="70">
        <v>125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12" x14ac:dyDescent="0.15">
      <c r="A40" s="38"/>
      <c r="B40" s="39"/>
      <c r="C40" s="47" t="s">
        <v>273</v>
      </c>
      <c r="D40" s="25" t="s">
        <v>176</v>
      </c>
      <c r="E40" s="70">
        <v>38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4" x14ac:dyDescent="0.15">
      <c r="A41" s="38" t="s">
        <v>140</v>
      </c>
      <c r="B41" s="39" t="s">
        <v>239</v>
      </c>
      <c r="C41" s="47" t="s">
        <v>274</v>
      </c>
      <c r="D41" s="25" t="s">
        <v>84</v>
      </c>
      <c r="E41" s="70">
        <v>675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12" x14ac:dyDescent="0.15">
      <c r="A42" s="38"/>
      <c r="B42" s="39"/>
      <c r="C42" s="47" t="s">
        <v>273</v>
      </c>
      <c r="D42" s="25" t="s">
        <v>176</v>
      </c>
      <c r="E42" s="70">
        <v>203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4" x14ac:dyDescent="0.15">
      <c r="A43" s="38" t="s">
        <v>143</v>
      </c>
      <c r="B43" s="39" t="s">
        <v>239</v>
      </c>
      <c r="C43" s="47" t="s">
        <v>275</v>
      </c>
      <c r="D43" s="25" t="s">
        <v>84</v>
      </c>
      <c r="E43" s="70">
        <v>191.52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4" x14ac:dyDescent="0.15">
      <c r="A44" s="38" t="s">
        <v>276</v>
      </c>
      <c r="B44" s="39" t="s">
        <v>223</v>
      </c>
      <c r="C44" s="47" t="s">
        <v>277</v>
      </c>
      <c r="D44" s="25" t="s">
        <v>62</v>
      </c>
      <c r="E44" s="70">
        <v>201.6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4" x14ac:dyDescent="0.15">
      <c r="A45" s="38" t="s">
        <v>278</v>
      </c>
      <c r="B45" s="39" t="s">
        <v>223</v>
      </c>
      <c r="C45" s="47" t="s">
        <v>279</v>
      </c>
      <c r="D45" s="25" t="s">
        <v>66</v>
      </c>
      <c r="E45" s="70">
        <v>6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5" thickBot="1" x14ac:dyDescent="0.2">
      <c r="A46" s="38">
        <v>15</v>
      </c>
      <c r="B46" s="39" t="s">
        <v>223</v>
      </c>
      <c r="C46" s="47" t="s">
        <v>280</v>
      </c>
      <c r="D46" s="25" t="s">
        <v>66</v>
      </c>
      <c r="E46" s="70">
        <v>6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12" thickBot="1" x14ac:dyDescent="0.2">
      <c r="A47" s="163" t="s">
        <v>363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5"/>
      <c r="L47" s="72">
        <f>SUM(L14:L46)</f>
        <v>0</v>
      </c>
      <c r="M47" s="73">
        <f>SUM(M14:M46)</f>
        <v>0</v>
      </c>
      <c r="N47" s="73">
        <f>SUM(N14:N46)</f>
        <v>0</v>
      </c>
      <c r="O47" s="73">
        <f>SUM(O14:O46)</f>
        <v>0</v>
      </c>
      <c r="P47" s="74">
        <f>SUM(P14:P46)</f>
        <v>0</v>
      </c>
    </row>
    <row r="48" spans="1:16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15">
      <c r="A50" s="1" t="s">
        <v>14</v>
      </c>
      <c r="B50" s="17"/>
      <c r="C50" s="162">
        <f>'Kops a'!C33:H33</f>
        <v>0</v>
      </c>
      <c r="D50" s="162"/>
      <c r="E50" s="162"/>
      <c r="F50" s="162"/>
      <c r="G50" s="162"/>
      <c r="H50" s="162"/>
      <c r="I50" s="17"/>
      <c r="J50" s="17"/>
      <c r="K50" s="17"/>
      <c r="L50" s="17"/>
      <c r="M50" s="17"/>
      <c r="N50" s="17"/>
      <c r="O50" s="17"/>
      <c r="P50" s="17"/>
    </row>
    <row r="51" spans="1:16" x14ac:dyDescent="0.15">
      <c r="A51" s="17"/>
      <c r="B51" s="17"/>
      <c r="C51" s="99" t="s">
        <v>15</v>
      </c>
      <c r="D51" s="99"/>
      <c r="E51" s="99"/>
      <c r="F51" s="99"/>
      <c r="G51" s="99"/>
      <c r="H51" s="99"/>
      <c r="I51" s="17"/>
      <c r="J51" s="17"/>
      <c r="K51" s="17"/>
      <c r="L51" s="17"/>
      <c r="M51" s="17"/>
      <c r="N51" s="17"/>
      <c r="O51" s="17"/>
      <c r="P51" s="17"/>
    </row>
    <row r="52" spans="1:16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15">
      <c r="A53" s="91" t="str">
        <f>'Kops a'!A36</f>
        <v>Tāme sastādīta 2021. gada __. ________________</v>
      </c>
      <c r="B53" s="92"/>
      <c r="C53" s="92"/>
      <c r="D53" s="92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15">
      <c r="A55" s="1" t="s">
        <v>37</v>
      </c>
      <c r="B55" s="17"/>
      <c r="C55" s="162">
        <f>'Kops a'!C38:H38</f>
        <v>0</v>
      </c>
      <c r="D55" s="162"/>
      <c r="E55" s="162"/>
      <c r="F55" s="162"/>
      <c r="G55" s="162"/>
      <c r="H55" s="162"/>
      <c r="I55" s="17"/>
      <c r="J55" s="17"/>
      <c r="K55" s="17"/>
      <c r="L55" s="17"/>
      <c r="M55" s="17"/>
      <c r="N55" s="17"/>
      <c r="O55" s="17"/>
      <c r="P55" s="17"/>
    </row>
    <row r="56" spans="1:16" x14ac:dyDescent="0.15">
      <c r="A56" s="17"/>
      <c r="B56" s="17"/>
      <c r="C56" s="99" t="s">
        <v>15</v>
      </c>
      <c r="D56" s="99"/>
      <c r="E56" s="99"/>
      <c r="F56" s="99"/>
      <c r="G56" s="99"/>
      <c r="H56" s="99"/>
      <c r="I56" s="17"/>
      <c r="J56" s="17"/>
      <c r="K56" s="17"/>
      <c r="L56" s="17"/>
      <c r="M56" s="17"/>
      <c r="N56" s="17"/>
      <c r="O56" s="17"/>
      <c r="P56" s="17"/>
    </row>
    <row r="57" spans="1:16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15">
      <c r="A58" s="91" t="s">
        <v>54</v>
      </c>
      <c r="B58" s="92"/>
      <c r="C58" s="96">
        <f>'Kops a'!C41</f>
        <v>0</v>
      </c>
      <c r="D58" s="51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</sheetData>
  <mergeCells count="22">
    <mergeCell ref="C56:H56"/>
    <mergeCell ref="C4:I4"/>
    <mergeCell ref="F12:K12"/>
    <mergeCell ref="A9:F9"/>
    <mergeCell ref="J9:M9"/>
    <mergeCell ref="D8:L8"/>
    <mergeCell ref="A47:K47"/>
    <mergeCell ref="C50:H50"/>
    <mergeCell ref="C51:H51"/>
    <mergeCell ref="C55:H5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46 D15:G46 A15:B46">
    <cfRule type="cellIs" dxfId="68" priority="29" operator="equal">
      <formula>0</formula>
    </cfRule>
  </conditionalFormatting>
  <conditionalFormatting sqref="N9:O9">
    <cfRule type="cellIs" dxfId="67" priority="28" operator="equal">
      <formula>0</formula>
    </cfRule>
  </conditionalFormatting>
  <conditionalFormatting sqref="C2:I2">
    <cfRule type="cellIs" dxfId="66" priority="25" operator="equal">
      <formula>0</formula>
    </cfRule>
  </conditionalFormatting>
  <conditionalFormatting sqref="O10">
    <cfRule type="cellIs" dxfId="65" priority="24" operator="equal">
      <formula>"20__. gada __. _________"</formula>
    </cfRule>
  </conditionalFormatting>
  <conditionalFormatting sqref="A47:K47">
    <cfRule type="containsText" dxfId="64" priority="23" operator="containsText" text="Tiešās izmaksas kopā, t. sk. darba devēja sociālais nodoklis __.__% ">
      <formula>NOT(ISERROR(SEARCH("Tiešās izmaksas kopā, t. sk. darba devēja sociālais nodoklis __.__% ",A47)))</formula>
    </cfRule>
  </conditionalFormatting>
  <conditionalFormatting sqref="H14:H46 K14:P46 L47:P47">
    <cfRule type="cellIs" dxfId="63" priority="18" operator="equal">
      <formula>0</formula>
    </cfRule>
  </conditionalFormatting>
  <conditionalFormatting sqref="C4:I4">
    <cfRule type="cellIs" dxfId="62" priority="17" operator="equal">
      <formula>0</formula>
    </cfRule>
  </conditionalFormatting>
  <conditionalFormatting sqref="C15:C46">
    <cfRule type="cellIs" dxfId="61" priority="16" operator="equal">
      <formula>0</formula>
    </cfRule>
  </conditionalFormatting>
  <conditionalFormatting sqref="D5:L8">
    <cfRule type="cellIs" dxfId="60" priority="13" operator="equal">
      <formula>0</formula>
    </cfRule>
  </conditionalFormatting>
  <conditionalFormatting sqref="A14:B14 D14:G14">
    <cfRule type="cellIs" dxfId="59" priority="12" operator="equal">
      <formula>0</formula>
    </cfRule>
  </conditionalFormatting>
  <conditionalFormatting sqref="C14">
    <cfRule type="cellIs" dxfId="58" priority="11" operator="equal">
      <formula>0</formula>
    </cfRule>
  </conditionalFormatting>
  <conditionalFormatting sqref="I14:J14">
    <cfRule type="cellIs" dxfId="57" priority="10" operator="equal">
      <formula>0</formula>
    </cfRule>
  </conditionalFormatting>
  <conditionalFormatting sqref="P10">
    <cfRule type="cellIs" dxfId="56" priority="9" operator="equal">
      <formula>"20__. gada __. _________"</formula>
    </cfRule>
  </conditionalFormatting>
  <conditionalFormatting sqref="C55:H55">
    <cfRule type="cellIs" dxfId="55" priority="6" operator="equal">
      <formula>0</formula>
    </cfRule>
  </conditionalFormatting>
  <conditionalFormatting sqref="C50:H50">
    <cfRule type="cellIs" dxfId="54" priority="5" operator="equal">
      <formula>0</formula>
    </cfRule>
  </conditionalFormatting>
  <conditionalFormatting sqref="C55:H55 C58 C50:H50">
    <cfRule type="cellIs" dxfId="53" priority="4" operator="equal">
      <formula>0</formula>
    </cfRule>
  </conditionalFormatting>
  <conditionalFormatting sqref="D1">
    <cfRule type="cellIs" dxfId="52" priority="3" operator="equal">
      <formula>0</formula>
    </cfRule>
  </conditionalFormatting>
  <conditionalFormatting sqref="A9:F9">
    <cfRule type="containsText" dxfId="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6249DFF-DD18-40B1-AB61-D280DA74812E}">
            <xm:f>NOT(ISERROR(SEARCH("Tāme sastādīta ____. gada ___. ______________",A53)))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A53</xm:sqref>
        </x14:conditionalFormatting>
        <x14:conditionalFormatting xmlns:xm="http://schemas.microsoft.com/office/excel/2006/main">
          <x14:cfRule type="containsText" priority="7" operator="containsText" id="{708D048F-4463-4EB3-AF79-B8653AFFB42B}">
            <xm:f>NOT(ISERROR(SEARCH("Sertifikāta Nr. _________________________________",A58)))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Martins Upitis</cp:lastModifiedBy>
  <dcterms:created xsi:type="dcterms:W3CDTF">2019-03-11T11:42:22Z</dcterms:created>
  <dcterms:modified xsi:type="dcterms:W3CDTF">2021-12-08T14:49:29Z</dcterms:modified>
</cp:coreProperties>
</file>