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80" tabRatio="930" activeTab="2"/>
  </bookViews>
  <sheets>
    <sheet name="Palīgdarbi" sheetId="1" r:id="rId1"/>
    <sheet name="Jumts" sheetId="2" r:id="rId2"/>
    <sheet name="Dazadi" sheetId="3" r:id="rId3"/>
    <sheet name="kopsavilkums" sheetId="4" r:id="rId4"/>
  </sheets>
  <definedNames>
    <definedName name="_xlnm.Print_Titles" localSheetId="1">'Jumts'!$11:$12</definedName>
    <definedName name="_xlnm.Print_Titles" localSheetId="0">'Palīgdarbi'!$9:$10</definedName>
  </definedNames>
  <calcPr fullCalcOnLoad="1"/>
</workbook>
</file>

<file path=xl/sharedStrings.xml><?xml version="1.0" encoding="utf-8"?>
<sst xmlns="http://schemas.openxmlformats.org/spreadsheetml/2006/main" count="326" uniqueCount="168">
  <si>
    <t>m2</t>
  </si>
  <si>
    <t>m3</t>
  </si>
  <si>
    <t>kopā</t>
  </si>
  <si>
    <t>gb</t>
  </si>
  <si>
    <t>m</t>
  </si>
  <si>
    <t>kg</t>
  </si>
  <si>
    <t>DARBU UN IZDEVUMU NOSAUKUMS</t>
  </si>
  <si>
    <t>MĒRV.</t>
  </si>
  <si>
    <t>APJ.</t>
  </si>
  <si>
    <t xml:space="preserve">kopā </t>
  </si>
  <si>
    <t>Kopā :</t>
  </si>
  <si>
    <t>Tai skaitā</t>
  </si>
  <si>
    <t>Darbietilpība c/h</t>
  </si>
  <si>
    <t>2</t>
  </si>
  <si>
    <t>Sagatavošanās darbi</t>
  </si>
  <si>
    <t>Būvgružu savākšana, utilizācija</t>
  </si>
  <si>
    <t>Demontāžas darbi</t>
  </si>
  <si>
    <t>Lietus ūdens novadīšanas sitēma</t>
  </si>
  <si>
    <t>N.P.K.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</si>
  <si>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</si>
  <si>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</si>
  <si>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</si>
  <si>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</si>
  <si>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</si>
  <si>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</si>
  <si>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</si>
  <si>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</si>
  <si>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</si>
  <si>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</si>
  <si>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4.1.</t>
  </si>
  <si>
    <t>4.2.</t>
  </si>
  <si>
    <t>4.3.</t>
  </si>
  <si>
    <t>5.1.</t>
  </si>
  <si>
    <t>2.4.</t>
  </si>
  <si>
    <t>Kopējā darbietilpība, c.st. :</t>
  </si>
  <si>
    <t>A</t>
  </si>
  <si>
    <t>B</t>
  </si>
  <si>
    <t>IZMAKSAS  KOPĀ</t>
  </si>
  <si>
    <t>C</t>
  </si>
  <si>
    <t>IZMAKSAS  KOPĀ bez PVN</t>
  </si>
  <si>
    <t>Kopsavilkums</t>
  </si>
  <si>
    <t>Palīgdarbi</t>
  </si>
  <si>
    <t>4.</t>
  </si>
  <si>
    <t xml:space="preserve">Tāme sastādita </t>
  </si>
  <si>
    <t>6.1.</t>
  </si>
  <si>
    <t>6.2.</t>
  </si>
  <si>
    <t>Objekta, sakopšana, tīrīšana</t>
  </si>
  <si>
    <t>t.sk. Darba aizsardzība</t>
  </si>
  <si>
    <t>Kods</t>
  </si>
  <si>
    <t>DARBA ALGA</t>
  </si>
  <si>
    <t>MEHĀNĀNISMI</t>
  </si>
  <si>
    <t xml:space="preserve">darbietilpība (c/h) </t>
  </si>
  <si>
    <t>LAIKA NORMA c.h.</t>
  </si>
  <si>
    <t>Materiālu, grunts apmaiņas un būvgružu transporta izdevumi:</t>
  </si>
  <si>
    <t>Tiešās izmaksas kopā:</t>
  </si>
  <si>
    <t>  Sastādīja</t>
  </si>
  <si>
    <t>  </t>
  </si>
  <si>
    <t> (paraksts un tā atšifrējums, datums)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</si>
  <si>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</si>
  <si>
    <t xml:space="preserve"> Tāmes izmaksas </t>
  </si>
  <si>
    <t xml:space="preserve">Tāme sastādīta  </t>
  </si>
  <si>
    <t>Darba veids vai konstruktīvā elementa nosaukums</t>
  </si>
  <si>
    <t>Pavisam  KOPĀ</t>
  </si>
  <si>
    <t xml:space="preserve">Materiālu pacelšana uz un no ēkas </t>
  </si>
  <si>
    <t>m.st.</t>
  </si>
  <si>
    <t>Jumta seguma ieklāšana</t>
  </si>
  <si>
    <t>palīgmateriāli (līmlentes)</t>
  </si>
  <si>
    <t>7.1.</t>
  </si>
  <si>
    <t>Būvtāfeles uzstādīšana</t>
  </si>
  <si>
    <t>PVN 21%</t>
  </si>
  <si>
    <t>Objekta nosaukums:</t>
  </si>
  <si>
    <t xml:space="preserve">Adrese:                                    </t>
  </si>
  <si>
    <t xml:space="preserve">Pasūtītājs:                        </t>
  </si>
  <si>
    <t>Stiprinājumi, palīg elementi</t>
  </si>
  <si>
    <t>2.5.</t>
  </si>
  <si>
    <t xml:space="preserve">Krāsošana </t>
  </si>
  <si>
    <t>2.6.</t>
  </si>
  <si>
    <t>Jumta renovācija</t>
  </si>
  <si>
    <t>7.</t>
  </si>
  <si>
    <t>Jumta siltumizolāciajs izbūve</t>
  </si>
  <si>
    <t>Vēja izolāciasj iestrāde</t>
  </si>
  <si>
    <t>koka stiprinājuma elementi</t>
  </si>
  <si>
    <t>Darba sam. likme EUR/h</t>
  </si>
  <si>
    <t xml:space="preserve"> VIENĪBAS IZMAKSAS EUR</t>
  </si>
  <si>
    <t>Kopā uz visu apjomu €</t>
  </si>
  <si>
    <t>KOPĀ  €</t>
  </si>
  <si>
    <t>MATERIĀLI</t>
  </si>
  <si>
    <t xml:space="preserve">KOPĀ VIENĪBAS </t>
  </si>
  <si>
    <t>DARBA ALGA EUR</t>
  </si>
  <si>
    <t>materiāls EUR</t>
  </si>
  <si>
    <t>mehānismi EUR</t>
  </si>
  <si>
    <t>EUR</t>
  </si>
  <si>
    <t>Darba izmaksas,         EUR</t>
  </si>
  <si>
    <t>Materiāli,       EUR</t>
  </si>
  <si>
    <t>Par kopējo summu,EUR :</t>
  </si>
  <si>
    <t>Mehānismi EUR</t>
  </si>
  <si>
    <t>Darba devēja sociālais nodoklis 23,59%</t>
  </si>
  <si>
    <t>Beramās vates iestrāde ar pūšanas paņēmienu 200mm</t>
  </si>
  <si>
    <t>Lokālā tāme Nr.1.</t>
  </si>
  <si>
    <t>SIA „Jelgavas nekustamo īpašumu pārvalde”</t>
  </si>
  <si>
    <t>Teritorijas iežoģošana, inventāržogs 2. mēn</t>
  </si>
  <si>
    <t>Sadzīves telpas, instrumentu noliktavas vagonu noma 2 mēn.</t>
  </si>
  <si>
    <t>Bēniņu attīrīšana un izdedžu izlīdzināšna</t>
  </si>
  <si>
    <t>Lokālā tāme Nr.2.</t>
  </si>
  <si>
    <t>Papildus latojuma izbūve</t>
  </si>
  <si>
    <t xml:space="preserve">Jumta seguma ieklāšana </t>
  </si>
  <si>
    <t>Jumta lūkas izbūves</t>
  </si>
  <si>
    <t xml:space="preserve">Lietus ūdens noteku montāža  </t>
  </si>
  <si>
    <t>Vedināšanas skursteņu apdare</t>
  </si>
  <si>
    <t>Mūra pārmūrēšana</t>
  </si>
  <si>
    <t>5.</t>
  </si>
  <si>
    <t>Staigājamo laipu izbūve</t>
  </si>
  <si>
    <t>Lūkas uzstadīšna</t>
  </si>
  <si>
    <t>Kopsavilkuma aprēķins</t>
  </si>
  <si>
    <t>Bezazbesta cementa jumta segums   ( ETERNIT vai ekvivalents)</t>
  </si>
  <si>
    <t>Lietus ūdens novadīšnas sistēmas demontāža</t>
  </si>
  <si>
    <t>Lietus ūdens tekņu montāža .</t>
  </si>
  <si>
    <t>cinkotas skārda apaļa škērsgriezuma teknes  ar palīgelementiem</t>
  </si>
  <si>
    <t>cinkotas skārda, apaļa škērsgriezuma noteknes  ar palīgelementiem</t>
  </si>
  <si>
    <t>Dzīvojamās ēkas jumta seguma maiņa.</t>
  </si>
  <si>
    <t>Pacēlāja noma karnīzes remontam un lietus ūdnes novadīsānas sistēmas uzstādīšanai, kā arī citām vajadzībām</t>
  </si>
  <si>
    <t>m.st</t>
  </si>
  <si>
    <t>Nojumju izveide virs ieejām ēkā</t>
  </si>
  <si>
    <t>1.6.</t>
  </si>
  <si>
    <t>1.7.</t>
  </si>
  <si>
    <t>Jumta seguma demontāža. Būvgružu nogāde līdz konteineram.</t>
  </si>
  <si>
    <t>Tērauda norobežojošās sētas demontāža</t>
  </si>
  <si>
    <t>Antenu demontāža no ventilāciasj izvadiem</t>
  </si>
  <si>
    <t>1.8.</t>
  </si>
  <si>
    <t>1.9.</t>
  </si>
  <si>
    <t xml:space="preserve">Kokmateriāls </t>
  </si>
  <si>
    <t>Palīgmateriāli stiprināšanai</t>
  </si>
  <si>
    <t>Kores stieņu izbūve Ugundzēsības vajadzībām</t>
  </si>
  <si>
    <t>Tērauda kāpņu krāsošana</t>
  </si>
  <si>
    <t>Dzegas elementu krāsošana</t>
  </si>
  <si>
    <t>2.7.</t>
  </si>
  <si>
    <t>Lokālā tāme Nr.3.</t>
  </si>
  <si>
    <t>Saistītie darbi</t>
  </si>
  <si>
    <t>Kopā TIEŠĀS par punktiem 1-3 bez PVN</t>
  </si>
  <si>
    <t>Jumta koka konstrukcikju revīzija un bojāto demontāža</t>
  </si>
  <si>
    <t>Lielā iela 15, Jelgava</t>
  </si>
  <si>
    <t>Tualetes novietošana (Pārvietojamā konteinera plastmasas tualetes telpas noma mēnesī ar tīrīšanu un apkopi 4 reizes mēnesī, noma par 2 mēn.)</t>
  </si>
  <si>
    <t>Starp skursteņiem un spārēm esošās izolācijas demontāža</t>
  </si>
  <si>
    <t>Atslāņojušos ķieģēlu mūra demoantāža no ventilāciajs izvadiem un skursteņiem</t>
  </si>
  <si>
    <t>Koka konstrukciju atjaunošana</t>
  </si>
  <si>
    <t xml:space="preserve">Kokmateriāls škērslatām antiseptizēts </t>
  </si>
  <si>
    <t>Kores elementu, skurseņu pieslēgumu  izbūve no skārda</t>
  </si>
  <si>
    <t>Ventilācijas skursteņu apmetuma remonts (Parasts cementa - kaļķa javas (1:1:6) apmetums 12 mm biezumā vienā kārtā uz ķieģeļu, bloku vai betona sienas platumā virs 300 mm, atbirums javai ieskaitīts 10 %, nolietojums - 0,5 % no DA)</t>
  </si>
  <si>
    <t>ēja membrāna JUTADACH 95, vai ekvivalents,</t>
  </si>
  <si>
    <t>Koka staigājamo laipu izbūve no inprignētiem kokmateriāliem</t>
  </si>
  <si>
    <t xml:space="preserve">Palīgmateriāli, naglas blīves </t>
  </si>
  <si>
    <t>Palīgelementi (dzegas mala, , pieslēgumi u.c.)</t>
  </si>
  <si>
    <t>Kāpnīšu pie lielā ventilācijas skursteņa attīrīšana no rūsas, krāsošana un labošana</t>
  </si>
  <si>
    <t>2.8.</t>
  </si>
  <si>
    <t>Fekālās kanalizācijas pievadu izvade virs jumta</t>
  </si>
  <si>
    <t>Notecauruļu galu aizsargu (h=2 m no zemes) montāža</t>
  </si>
  <si>
    <t>gab.</t>
  </si>
  <si>
    <t>3.3.</t>
  </si>
  <si>
    <t>Karnīzes attīrīšana no atslānojušās apmetuma un izdrupušajiem ķieģeļiem</t>
  </si>
  <si>
    <t>Bēniņu lūkas siltināšana un remonts</t>
  </si>
  <si>
    <t>Virsizdevumi %</t>
  </si>
  <si>
    <t>Peļņa %</t>
  </si>
  <si>
    <t xml:space="preserve">Tāmes izmaksas EUR            </t>
  </si>
  <si>
    <t>SIA „Jelgavas nekustamā īpašumu pārvalde”</t>
  </si>
  <si>
    <t>Starp skursteņiem un spārēm esošo starpu aizpildīšana ar PAROC FPS 14 vai ekvivalents 2x50mm (300mm platas loksnes)</t>
  </si>
  <si>
    <t xml:space="preserve"> krāsa tonēta SANDO F WH vai ekvivalents</t>
  </si>
  <si>
    <t>Beramā akmens vate KW041  lamda - 0.041 w/mk</t>
  </si>
  <si>
    <t>Karnīzes elementu labošana no apkšas ar remont javu 15% no kopējā apjoma, stiprinot cinkotu RABICA sietu (vai ekvivalents), un izvelkot profilu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</si>
</sst>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&quot;Ls&quot;\ \-#,##0"/>
    <numFmt numFmtId="171" formatCode="&quot;Ls&quot;\ #,##0;[Red]&quot;Ls&quot;\ \-#,##0"/>
    <numFmt numFmtId="172" formatCode="&quot;Ls&quot;\ #,##0.00;&quot;Ls&quot;\ \-#,##0.00"/>
    <numFmt numFmtId="173" formatCode="&quot;Ls&quot;\ #,##0.00;[Red]&quot;Ls&quot;\ \-#,##0.00"/>
    <numFmt numFmtId="174" formatCode="_ &quot;Ls&quot;\ * #,##0_ ;_ &quot;Ls&quot;\ * \-#,##0_ ;_ &quot;Ls&quot;\ * &quot;-&quot;_ ;_ @_ "/>
    <numFmt numFmtId="175" formatCode="_ * #,##0_ ;_ * \-#,##0_ ;_ * &quot;-&quot;_ ;_ @_ "/>
    <numFmt numFmtId="176" formatCode="_ &quot;Ls&quot;\ * #,##0.00_ ;_ &quot;Ls&quot;\ * \-#,##0.00_ ;_ &quot;Ls&quot;\ * &quot;-&quot;??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_-* #,##0.00\ _-;\-* #,##0.00\ _-;_-* &quot;-&quot;??\ _-;_-@_-"/>
    <numFmt numFmtId="184" formatCode="_-* #,##0_-;\-* #,##0_-;_-* &quot;-&quot;??_-;_-@_-"/>
    <numFmt numFmtId="185" formatCode="_(* #,##0.00000_);_(* \(#,##0.00000\);_(* &quot;-&quot;??_);_(@_)"/>
    <numFmt numFmtId="186" formatCode="_-* #,##0.00\ _L_s_-;\-* #,##0.00\ _L_s_-;_-* &quot;-&quot;??\ _L_s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  <numFmt numFmtId="193" formatCode="0.00000"/>
    <numFmt numFmtId="194" formatCode="0.000000"/>
    <numFmt numFmtId="195" formatCode="_-* #,##0.000000_-;\-* #,##0.000000_-;_-* &quot;-&quot;??????_-;_-@_-"/>
  </numFmts>
  <fonts count="48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color indexed="12"/>
      <name val="Tahoma"/>
      <family val="2"/>
    </font>
    <font>
      <b/>
      <i/>
      <sz val="11"/>
      <color indexed="10"/>
      <name val="Tahoma"/>
      <family val="2"/>
    </font>
    <font>
      <b/>
      <i/>
      <u val="single"/>
      <sz val="12"/>
      <color indexed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2"/>
    </font>
    <font>
      <sz val="10"/>
      <name val="Helv"/>
      <family val="0"/>
    </font>
    <font>
      <b/>
      <i/>
      <sz val="16"/>
      <name val="Tahoma"/>
      <family val="2"/>
    </font>
    <font>
      <sz val="16"/>
      <name val="Tahoma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name val="Helv"/>
      <family val="0"/>
    </font>
    <font>
      <b/>
      <i/>
      <sz val="1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Tahoma"/>
      <family val="2"/>
    </font>
    <font>
      <i/>
      <sz val="9"/>
      <name val="Arial"/>
      <family val="2"/>
    </font>
    <font>
      <b/>
      <i/>
      <sz val="11"/>
      <name val="Tahoma"/>
      <family val="2"/>
    </font>
    <font>
      <b/>
      <i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183" fontId="10" fillId="0" borderId="11" xfId="0" applyNumberFormat="1" applyFont="1" applyFill="1" applyBorder="1" applyAlignment="1">
      <alignment horizontal="center"/>
    </xf>
    <xf numFmtId="183" fontId="10" fillId="0" borderId="12" xfId="0" applyNumberFormat="1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82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8" fillId="0" borderId="0" xfId="0" applyFont="1" applyAlignment="1">
      <alignment horizontal="right" wrapText="1"/>
    </xf>
    <xf numFmtId="0" fontId="1" fillId="0" borderId="1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49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1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8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center"/>
    </xf>
    <xf numFmtId="183" fontId="10" fillId="0" borderId="1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 wrapText="1"/>
    </xf>
    <xf numFmtId="181" fontId="3" fillId="0" borderId="0" xfId="42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right" wrapText="1"/>
    </xf>
    <xf numFmtId="181" fontId="1" fillId="0" borderId="11" xfId="42" applyFont="1" applyFill="1" applyBorder="1" applyAlignment="1">
      <alignment horizontal="center"/>
    </xf>
    <xf numFmtId="181" fontId="1" fillId="0" borderId="10" xfId="42" applyFont="1" applyFill="1" applyBorder="1" applyAlignment="1">
      <alignment horizontal="center"/>
    </xf>
    <xf numFmtId="181" fontId="1" fillId="0" borderId="15" xfId="42" applyFont="1" applyFill="1" applyBorder="1" applyAlignment="1">
      <alignment horizontal="center"/>
    </xf>
    <xf numFmtId="181" fontId="1" fillId="0" borderId="0" xfId="42" applyFont="1" applyFill="1" applyBorder="1" applyAlignment="1">
      <alignment horizontal="center"/>
    </xf>
    <xf numFmtId="181" fontId="10" fillId="0" borderId="0" xfId="42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181" fontId="1" fillId="0" borderId="0" xfId="42" applyFont="1" applyFill="1" applyBorder="1" applyAlignment="1">
      <alignment/>
    </xf>
    <xf numFmtId="183" fontId="10" fillId="0" borderId="0" xfId="0" applyNumberFormat="1" applyFont="1" applyFill="1" applyBorder="1" applyAlignment="1">
      <alignment horizontal="center"/>
    </xf>
    <xf numFmtId="181" fontId="23" fillId="0" borderId="0" xfId="42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183" fontId="10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83" fontId="6" fillId="0" borderId="10" xfId="0" applyNumberFormat="1" applyFont="1" applyBorder="1" applyAlignment="1">
      <alignment/>
    </xf>
    <xf numFmtId="0" fontId="22" fillId="0" borderId="15" xfId="0" applyFont="1" applyFill="1" applyBorder="1" applyAlignment="1">
      <alignment horizontal="right" vertical="center"/>
    </xf>
    <xf numFmtId="4" fontId="22" fillId="0" borderId="16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/>
    </xf>
    <xf numFmtId="181" fontId="1" fillId="0" borderId="15" xfId="42" applyFont="1" applyFill="1" applyBorder="1" applyAlignment="1">
      <alignment horizontal="center"/>
    </xf>
    <xf numFmtId="183" fontId="10" fillId="0" borderId="15" xfId="0" applyNumberFormat="1" applyFont="1" applyFill="1" applyBorder="1" applyAlignment="1">
      <alignment horizontal="center"/>
    </xf>
    <xf numFmtId="183" fontId="10" fillId="0" borderId="16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justify" vertical="center"/>
    </xf>
    <xf numFmtId="4" fontId="22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center" vertical="center"/>
    </xf>
    <xf numFmtId="182" fontId="21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center" vertical="center"/>
    </xf>
    <xf numFmtId="182" fontId="21" fillId="0" borderId="13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183" fontId="1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left"/>
    </xf>
    <xf numFmtId="18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6" fontId="8" fillId="0" borderId="18" xfId="0" applyNumberFormat="1" applyFont="1" applyFill="1" applyBorder="1" applyAlignment="1">
      <alignment horizontal="left"/>
    </xf>
    <xf numFmtId="181" fontId="1" fillId="0" borderId="10" xfId="42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16" fontId="8" fillId="0" borderId="15" xfId="0" applyNumberFormat="1" applyFont="1" applyFill="1" applyBorder="1" applyAlignment="1">
      <alignment horizontal="left"/>
    </xf>
    <xf numFmtId="183" fontId="10" fillId="0" borderId="20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wrapText="1"/>
    </xf>
    <xf numFmtId="2" fontId="6" fillId="0" borderId="21" xfId="0" applyNumberFormat="1" applyFont="1" applyFill="1" applyBorder="1" applyAlignment="1">
      <alignment horizontal="center" wrapText="1"/>
    </xf>
    <xf numFmtId="182" fontId="6" fillId="0" borderId="22" xfId="0" applyNumberFormat="1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5" fillId="0" borderId="10" xfId="0" applyFont="1" applyBorder="1" applyAlignment="1">
      <alignment horizontal="right"/>
    </xf>
    <xf numFmtId="181" fontId="23" fillId="0" borderId="10" xfId="42" applyFont="1" applyFill="1" applyBorder="1" applyAlignment="1">
      <alignment/>
    </xf>
    <xf numFmtId="0" fontId="2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20" xfId="0" applyFont="1" applyBorder="1" applyAlignment="1">
      <alignment vertical="top" wrapText="1"/>
    </xf>
    <xf numFmtId="181" fontId="10" fillId="0" borderId="20" xfId="42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27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183" fontId="8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/>
    </xf>
    <xf numFmtId="183" fontId="2" fillId="0" borderId="20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185" fontId="22" fillId="0" borderId="0" xfId="42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right" vertical="center"/>
    </xf>
    <xf numFmtId="181" fontId="22" fillId="0" borderId="0" xfId="42" applyFont="1" applyFill="1" applyBorder="1" applyAlignment="1">
      <alignment horizontal="left" vertical="center"/>
    </xf>
    <xf numFmtId="181" fontId="1" fillId="0" borderId="11" xfId="42" applyFont="1" applyFill="1" applyBorder="1" applyAlignment="1">
      <alignment horizontal="center"/>
    </xf>
    <xf numFmtId="183" fontId="10" fillId="0" borderId="11" xfId="0" applyNumberFormat="1" applyFont="1" applyFill="1" applyBorder="1" applyAlignment="1">
      <alignment horizontal="center"/>
    </xf>
    <xf numFmtId="183" fontId="10" fillId="0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6" fontId="8" fillId="0" borderId="10" xfId="0" applyNumberFormat="1" applyFont="1" applyFill="1" applyBorder="1" applyAlignment="1">
      <alignment horizontal="left"/>
    </xf>
    <xf numFmtId="16" fontId="8" fillId="0" borderId="14" xfId="0" applyNumberFormat="1" applyFont="1" applyFill="1" applyBorder="1" applyAlignment="1">
      <alignment horizontal="left"/>
    </xf>
    <xf numFmtId="4" fontId="29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left"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horizontal="center" vertical="center"/>
    </xf>
    <xf numFmtId="17" fontId="30" fillId="0" borderId="0" xfId="0" applyNumberFormat="1" applyFont="1" applyAlignment="1">
      <alignment/>
    </xf>
    <xf numFmtId="49" fontId="22" fillId="0" borderId="2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181" fontId="1" fillId="0" borderId="29" xfId="42" applyFont="1" applyFill="1" applyBorder="1" applyAlignment="1">
      <alignment horizontal="center"/>
    </xf>
    <xf numFmtId="183" fontId="10" fillId="0" borderId="29" xfId="0" applyNumberFormat="1" applyFont="1" applyFill="1" applyBorder="1" applyAlignment="1">
      <alignment horizontal="center"/>
    </xf>
    <xf numFmtId="183" fontId="10" fillId="0" borderId="29" xfId="0" applyNumberFormat="1" applyFont="1" applyFill="1" applyBorder="1" applyAlignment="1">
      <alignment horizontal="center"/>
    </xf>
    <xf numFmtId="183" fontId="10" fillId="0" borderId="3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1" fontId="1" fillId="0" borderId="10" xfId="42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/>
    </xf>
    <xf numFmtId="183" fontId="10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42" applyFont="1" applyFill="1" applyBorder="1" applyAlignment="1">
      <alignment horizontal="center" vertical="center"/>
    </xf>
    <xf numFmtId="183" fontId="10" fillId="0" borderId="29" xfId="0" applyNumberFormat="1" applyFont="1" applyFill="1" applyBorder="1" applyAlignment="1">
      <alignment horizontal="center" vertical="center"/>
    </xf>
    <xf numFmtId="183" fontId="10" fillId="0" borderId="29" xfId="0" applyNumberFormat="1" applyFont="1" applyFill="1" applyBorder="1" applyAlignment="1">
      <alignment horizontal="center" vertical="center"/>
    </xf>
    <xf numFmtId="183" fontId="10" fillId="0" borderId="3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83" fontId="1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1" fontId="1" fillId="0" borderId="10" xfId="42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3" fontId="10" fillId="0" borderId="10" xfId="0" applyNumberFormat="1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83" fontId="2" fillId="0" borderId="2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2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182" fontId="6" fillId="0" borderId="31" xfId="0" applyNumberFormat="1" applyFont="1" applyFill="1" applyBorder="1" applyAlignment="1">
      <alignment horizontal="center" vertical="center" wrapText="1" shrinkToFit="1"/>
    </xf>
    <xf numFmtId="182" fontId="6" fillId="0" borderId="19" xfId="0" applyNumberFormat="1" applyFont="1" applyFill="1" applyBorder="1" applyAlignment="1">
      <alignment horizontal="center" vertical="center" wrapText="1" shrinkToFit="1"/>
    </xf>
    <xf numFmtId="181" fontId="2" fillId="0" borderId="20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ils 1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57" name="Group 5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5" name="Group 6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69" name="Group 6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77" name="Group 7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1" name="Group 8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89" name="Group 8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3" name="Group 9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1" name="Group 10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5" name="Group 10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1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1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13" name="Group 11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1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17" name="Group 11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1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1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5" name="Group 12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1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29" name="Group 12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1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1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37" name="Group 13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1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1" name="Group 14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1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5" name="Group 14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1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49" name="Group 14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1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1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1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1" name="Group 16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1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5" name="Group 16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1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69" name="Group 16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1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3" name="Group 173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1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77" name="Group 177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1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1" name="Group 181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1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5" name="Group 185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1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89" name="Group 189"/>
        <xdr:cNvGrpSpPr>
          <a:grpSpLocks/>
        </xdr:cNvGrpSpPr>
      </xdr:nvGrpSpPr>
      <xdr:grpSpPr>
        <a:xfrm>
          <a:off x="297180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1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93" name="Group 19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" name="Line 1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97" name="Group 19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" name="Line 1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1" name="Group 20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" name="Line 2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5" name="Group 20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" name="Line 2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09" name="Group 20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" name="Line 2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13" name="Group 21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" name="Line 2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17" name="Group 21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" name="Line 2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21" name="Group 22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" name="Line 2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2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25" name="Group 22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" name="Line 2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29" name="Group 22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" name="Line 2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2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33" name="Group 23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" name="Line 2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37" name="Group 23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" name="Line 2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1" name="Group 24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" name="Line 2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2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2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5" name="Group 24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" name="Line 2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2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2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49" name="Group 24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0" name="Line 2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2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53" name="Group 25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4" name="Line 2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2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2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57" name="Group 25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8" name="Line 2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2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2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61" name="Group 26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2" name="Line 2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65" name="Group 26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6" name="Line 2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2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69" name="Group 26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0" name="Line 2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73" name="Group 27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4" name="Line 2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2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77" name="Group 27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8" name="Line 2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2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2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81" name="Group 28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2" name="Line 2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2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2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85" name="Group 28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6" name="Line 2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2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2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89" name="Group 28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0" name="Line 2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2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2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93" name="Group 29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4" name="Line 2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2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2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97" name="Group 29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8" name="Line 2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2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3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01" name="Group 30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2" name="Line 3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3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3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05" name="Group 30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6" name="Line 3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3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3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09" name="Group 30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0" name="Line 3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3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3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13" name="Group 31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4" name="Line 3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3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3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17" name="Group 31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8" name="Line 3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3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3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21" name="Group 32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2" name="Line 3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3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3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25" name="Group 32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6" name="Line 3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3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29" name="Group 32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0" name="Line 3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3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33" name="Group 33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4" name="Line 3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3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3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37" name="Group 33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8" name="Line 3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3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3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41" name="Group 34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2" name="Line 3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3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3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45" name="Group 34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6" name="Line 3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3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3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49" name="Group 34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0" name="Line 3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3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3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53" name="Group 35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4" name="Line 3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3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3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57" name="Group 35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8" name="Line 3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3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3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61" name="Group 36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2" name="Line 3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3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3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65" name="Group 365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6" name="Line 3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3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3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69" name="Group 369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0" name="Line 3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3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3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73" name="Group 373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4" name="Line 3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3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3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77" name="Group 377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8" name="Line 3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3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3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81" name="Group 381"/>
        <xdr:cNvGrpSpPr>
          <a:grpSpLocks/>
        </xdr:cNvGrpSpPr>
      </xdr:nvGrpSpPr>
      <xdr:grpSpPr>
        <a:xfrm>
          <a:off x="353377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2" name="Line 3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3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3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85" name="Group 38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6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89" name="Group 38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0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93" name="Group 39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4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397" name="Group 39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8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01" name="Group 40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2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05" name="Group 40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6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09" name="Group 40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0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13" name="Group 41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4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17" name="Group 41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8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21" name="Group 42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2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25" name="Group 42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6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29" name="Group 42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0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33" name="Group 43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4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37" name="Group 43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8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41" name="Group 44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2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45" name="Group 44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6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49" name="Group 44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0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53" name="Group 45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4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57" name="Group 45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8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61" name="Group 46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2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65" name="Group 46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6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69" name="Group 46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0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73" name="Group 47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4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77" name="Group 47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8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81" name="Group 48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2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85" name="Group 48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6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89" name="Group 48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0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93" name="Group 49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4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497" name="Group 49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8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01" name="Group 50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2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05" name="Group 50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6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09" name="Group 50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0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13" name="Group 51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4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17" name="Group 51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8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21" name="Group 52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2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25" name="Group 52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6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29" name="Group 52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0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33" name="Group 53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4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37" name="Group 53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8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41" name="Group 54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2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45" name="Group 54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6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49" name="Group 54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0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53" name="Group 55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4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57" name="Group 557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8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61" name="Group 561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2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65" name="Group 565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6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69" name="Group 569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0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grpSp>
      <xdr:nvGrpSpPr>
        <xdr:cNvPr id="573" name="Group 573"/>
        <xdr:cNvGrpSpPr>
          <a:grpSpLocks/>
        </xdr:cNvGrpSpPr>
      </xdr:nvGrpSpPr>
      <xdr:grpSpPr>
        <a:xfrm>
          <a:off x="2971800" y="227647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4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77" name="Group 38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8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81" name="Group 38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2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85" name="Group 39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6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89" name="Group 39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0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93" name="Group 40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4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597" name="Group 40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8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01" name="Group 40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2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05" name="Group 41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6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09" name="Group 41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0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13" name="Group 42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4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17" name="Group 42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8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21" name="Group 42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2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25" name="Group 43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6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29" name="Group 43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0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33" name="Group 44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4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37" name="Group 44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8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41" name="Group 44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2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45" name="Group 45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6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49" name="Group 45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0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53" name="Group 46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4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57" name="Group 46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8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61" name="Group 46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2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65" name="Group 47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6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69" name="Group 47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0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73" name="Group 48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4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77" name="Group 48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8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81" name="Group 48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2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85" name="Group 49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6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89" name="Group 49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0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93" name="Group 50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4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697" name="Group 50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8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01" name="Group 50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2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05" name="Group 51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6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09" name="Group 51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0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13" name="Group 52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4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17" name="Group 52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8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21" name="Group 52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2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25" name="Group 53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6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29" name="Group 53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0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33" name="Group 54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4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37" name="Group 54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8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41" name="Group 54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2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45" name="Group 55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6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49" name="Group 557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0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53" name="Group 561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4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57" name="Group 565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8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61" name="Group 569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2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pSp>
      <xdr:nvGrpSpPr>
        <xdr:cNvPr id="765" name="Group 573"/>
        <xdr:cNvGrpSpPr>
          <a:grpSpLocks/>
        </xdr:cNvGrpSpPr>
      </xdr:nvGrpSpPr>
      <xdr:grpSpPr>
        <a:xfrm>
          <a:off x="2971800" y="192405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6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" name="Group 38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" name="Group 38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" name="Group 39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" name="Group 39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" name="Group 40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1" name="Group 40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5" name="Group 40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9" name="Group 41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3" name="Group 41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7" name="Group 42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" name="Group 42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" name="Group 42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" name="Group 43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" name="Group 43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" name="Group 44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" name="Group 44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" name="Group 44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" name="Group 45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" name="Group 45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7" name="Group 46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1" name="Group 46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5" name="Group 46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9" name="Group 47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3" name="Group 47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7" name="Group 48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1" name="Group 48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5" name="Group 48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9" name="Group 49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3" name="Group 49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7" name="Group 50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1" name="Group 50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5" name="Group 50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9" name="Group 51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3" name="Group 51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7" name="Group 52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1" name="Group 52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5" name="Group 52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9" name="Group 53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3" name="Group 53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7" name="Group 54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1" name="Group 54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5" name="Group 54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9" name="Group 55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3" name="Group 55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7" name="Group 56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1" name="Group 56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5" name="Group 56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9" name="Group 57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93" name="Group 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" name="Line 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197" name="Group 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" name="Line 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01" name="Group 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" name="Line 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05" name="Group 1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" name="Line 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09" name="Group 1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" name="Line 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13" name="Group 2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" name="Line 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17" name="Group 2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" name="Line 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21" name="Group 2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" name="Line 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25" name="Group 3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" name="Line 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29" name="Group 3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" name="Line 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33" name="Group 4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" name="Line 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37" name="Group 4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" name="Line 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41" name="Group 4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" name="Line 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45" name="Group 5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" name="Line 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49" name="Group 5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0" name="Line 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53" name="Group 6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4" name="Line 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57" name="Group 6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8" name="Line 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61" name="Group 6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2" name="Line 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65" name="Group 7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6" name="Line 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69" name="Group 7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0" name="Line 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73" name="Group 8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4" name="Line 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77" name="Group 8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8" name="Line 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81" name="Group 8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2" name="Line 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85" name="Group 9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6" name="Line 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89" name="Group 9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0" name="Line 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1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93" name="Group 10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4" name="Line 1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1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297" name="Group 10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8" name="Line 1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1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1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01" name="Group 10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2" name="Line 1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1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1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05" name="Group 11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6" name="Line 1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1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09" name="Group 11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0" name="Line 1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1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13" name="Group 12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4" name="Line 1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1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17" name="Group 12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8" name="Line 1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1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21" name="Group 12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2" name="Line 1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1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1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25" name="Group 13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6" name="Line 1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1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1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29" name="Group 13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0" name="Line 1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33" name="Group 14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4" name="Line 1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1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37" name="Group 14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8" name="Line 1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41" name="Group 14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2" name="Line 1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1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1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45" name="Group 15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6" name="Line 1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1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49" name="Group 15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0" name="Line 1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1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1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53" name="Group 16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4" name="Line 1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1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1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57" name="Group 16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8" name="Line 1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1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1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61" name="Group 16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2" name="Line 1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65" name="Group 173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6" name="Line 1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69" name="Group 177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0" name="Line 1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3" name="Group 181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4" name="Line 1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7" name="Group 185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8" name="Line 1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81" name="Group 189"/>
        <xdr:cNvGrpSpPr>
          <a:grpSpLocks/>
        </xdr:cNvGrpSpPr>
      </xdr:nvGrpSpPr>
      <xdr:grpSpPr>
        <a:xfrm>
          <a:off x="3295650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2" name="Line 1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1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85" name="Group 19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6" name="Line 1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1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89" name="Group 19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0" name="Line 1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1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2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93" name="Group 20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4" name="Line 2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2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2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397" name="Group 20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8" name="Line 2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2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2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01" name="Group 20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2" name="Line 2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2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2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05" name="Group 21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6" name="Line 2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2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2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09" name="Group 21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0" name="Line 2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2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2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13" name="Group 22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4" name="Line 2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2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2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17" name="Group 22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8" name="Line 2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2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2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21" name="Group 22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2" name="Line 2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2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2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25" name="Group 23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6" name="Line 2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2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2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29" name="Group 23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0" name="Line 2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2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2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33" name="Group 24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4" name="Line 2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2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2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37" name="Group 24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8" name="Line 2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2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2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41" name="Group 24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2" name="Line 2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2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2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45" name="Group 25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6" name="Line 2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2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2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49" name="Group 25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0" name="Line 2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2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2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53" name="Group 26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4" name="Line 2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2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2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57" name="Group 26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8" name="Line 2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2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2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61" name="Group 26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2" name="Line 2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2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2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65" name="Group 27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6" name="Line 2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2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2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69" name="Group 27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0" name="Line 2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2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2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73" name="Group 28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4" name="Line 2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2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2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77" name="Group 28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8" name="Line 2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2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2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1" name="Group 28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2" name="Line 2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2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2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5" name="Group 29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6" name="Line 2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2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2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89" name="Group 29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0" name="Line 2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2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3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93" name="Group 30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4" name="Line 3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3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3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497" name="Group 30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8" name="Line 3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3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3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01" name="Group 30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2" name="Line 3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3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3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05" name="Group 31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6" name="Line 3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3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3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09" name="Group 31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0" name="Line 3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3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3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13" name="Group 32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4" name="Line 3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3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3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17" name="Group 32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8" name="Line 3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3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3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21" name="Group 32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2" name="Line 3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3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3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25" name="Group 33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6" name="Line 3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3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3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29" name="Group 33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0" name="Line 3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3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3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33" name="Group 34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4" name="Line 3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3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3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37" name="Group 34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8" name="Line 3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3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3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41" name="Group 34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2" name="Line 3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3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3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45" name="Group 35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6" name="Line 3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3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3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49" name="Group 35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0" name="Line 3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3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3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53" name="Group 36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4" name="Line 3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3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3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57" name="Group 365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8" name="Line 3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3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3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1" name="Group 369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2" name="Line 3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3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3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5" name="Group 373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6" name="Line 3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3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3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69" name="Group 377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0" name="Line 3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3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3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573" name="Group 381"/>
        <xdr:cNvGrpSpPr>
          <a:grpSpLocks/>
        </xdr:cNvGrpSpPr>
      </xdr:nvGrpSpPr>
      <xdr:grpSpPr>
        <a:xfrm>
          <a:off x="3857625" y="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4" name="Line 3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3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3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7" name="Group 38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8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81" name="Group 38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2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85" name="Group 39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6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89" name="Group 39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0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93" name="Group 40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4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97" name="Group 40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98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01" name="Group 40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2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05" name="Group 41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06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09" name="Group 41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0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3" name="Group 42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4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7" name="Group 42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18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21" name="Group 42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2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25" name="Group 43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6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29" name="Group 43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0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33" name="Group 44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4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37" name="Group 44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38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41" name="Group 44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2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45" name="Group 45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46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49" name="Group 45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0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3" name="Group 46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4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7" name="Group 46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58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61" name="Group 46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2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65" name="Group 47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6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69" name="Group 47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0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73" name="Group 48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4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77" name="Group 48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78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81" name="Group 48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2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85" name="Group 49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86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89" name="Group 49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0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3" name="Group 50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4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7" name="Group 50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98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01" name="Group 50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2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05" name="Group 51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6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09" name="Group 51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0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13" name="Group 52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4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17" name="Group 52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18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21" name="Group 52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2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25" name="Group 53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26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29" name="Group 53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0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3" name="Group 54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4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7" name="Group 54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38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41" name="Group 54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2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45" name="Group 55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6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49" name="Group 557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0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53" name="Group 561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4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57" name="Group 565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58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61" name="Group 569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2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65" name="Group 573"/>
        <xdr:cNvGrpSpPr>
          <a:grpSpLocks/>
        </xdr:cNvGrpSpPr>
      </xdr:nvGrpSpPr>
      <xdr:grpSpPr>
        <a:xfrm>
          <a:off x="3295650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66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</xdr:col>
      <xdr:colOff>371475</xdr:colOff>
      <xdr:row>48</xdr:row>
      <xdr:rowOff>0</xdr:rowOff>
    </xdr:from>
    <xdr:ext cx="76200" cy="400050"/>
    <xdr:sp fLocksText="0">
      <xdr:nvSpPr>
        <xdr:cNvPr id="769" name="Text Box 6784"/>
        <xdr:cNvSpPr txBox="1">
          <a:spLocks noChangeArrowheads="1"/>
        </xdr:cNvSpPr>
      </xdr:nvSpPr>
      <xdr:spPr>
        <a:xfrm>
          <a:off x="4229100" y="11887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" name="Group 3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" name="Group 3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" name="Group 3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" name="Group 3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" name="Group 4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1" name="Group 4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5" name="Group 4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29" name="Group 4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3" name="Group 4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7" name="Group 4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" name="Group 4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" name="Group 4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" name="Group 4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" name="Group 4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" name="Group 4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8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1" name="Group 4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2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5" name="Group 4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66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69" name="Group 4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0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3" name="Group 4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4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77" name="Group 4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78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1" name="Group 4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2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5" name="Group 4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86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89" name="Group 4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0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3" name="Group 47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4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97" name="Group 48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98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1" name="Group 4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2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5" name="Group 4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06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09" name="Group 4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0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3" name="Group 4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4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17" name="Group 5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18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1" name="Group 5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2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5" name="Group 5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26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29" name="Group 5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0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3" name="Group 5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4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37" name="Group 5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38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1" name="Group 5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2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5" name="Group 5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46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49" name="Group 5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0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3" name="Group 5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4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57" name="Group 5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58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1" name="Group 5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2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5" name="Group 5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66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69" name="Group 5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0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3" name="Group 5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4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77" name="Group 5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78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1" name="Group 5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2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5" name="Group 5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86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189" name="Group 5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0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3" name="Group 38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4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197" name="Group 38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198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01" name="Group 39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2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05" name="Group 39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06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09" name="Group 40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0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13" name="Group 40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4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17" name="Group 40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18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1" name="Group 41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2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5" name="Group 41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26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29" name="Group 42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0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33" name="Group 42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4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37" name="Group 42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38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41" name="Group 43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2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45" name="Group 43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46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49" name="Group 44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0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53" name="Group 44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4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57" name="Group 44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58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1" name="Group 45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2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5" name="Group 45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66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69" name="Group 46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0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3" name="Group 46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4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77" name="Group 46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78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1" name="Group 47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2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5" name="Group 47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86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89" name="Group 48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0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3" name="Group 48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4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297" name="Group 48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298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1" name="Group 49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2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5" name="Group 49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06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09" name="Group 50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0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13" name="Group 50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4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17" name="Group 50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18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21" name="Group 51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2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25" name="Group 51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26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29" name="Group 52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0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33" name="Group 52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4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37" name="Group 52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38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1" name="Group 53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2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5" name="Group 53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46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49" name="Group 54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0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53" name="Group 54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4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57" name="Group 54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58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61" name="Group 55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2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65" name="Group 557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66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69" name="Group 561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0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73" name="Group 565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4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77" name="Group 569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78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grpSp>
      <xdr:nvGrpSpPr>
        <xdr:cNvPr id="381" name="Group 573"/>
        <xdr:cNvGrpSpPr>
          <a:grpSpLocks/>
        </xdr:cNvGrpSpPr>
      </xdr:nvGrpSpPr>
      <xdr:grpSpPr>
        <a:xfrm>
          <a:off x="3209925" y="2295525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2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85" name="Group 3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86" name="Line 3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3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3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89" name="Group 3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0" name="Line 3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3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3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93" name="Group 3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4" name="Line 3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3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3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397" name="Group 3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398" name="Line 3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3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4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01" name="Group 4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2" name="Line 4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4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4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05" name="Group 4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06" name="Line 4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09" name="Group 4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0" name="Line 4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3" name="Group 4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4" name="Line 4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17" name="Group 4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18" name="Line 4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21" name="Group 4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2" name="Line 4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25" name="Group 4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26" name="Line 4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29" name="Group 4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0" name="Line 4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4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4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33" name="Group 4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4" name="Line 4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37" name="Group 4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38" name="Line 4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4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4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41" name="Group 4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2" name="Line 4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4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45" name="Group 4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46" name="Line 4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4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4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49" name="Group 4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0" name="Line 4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4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4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3" name="Group 4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4" name="Line 4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Line 4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4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57" name="Group 4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58" name="Line 4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4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4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61" name="Group 4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2" name="Line 4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Line 4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4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65" name="Group 4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66" name="Line 4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4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4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69" name="Group 4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0" name="Line 4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4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4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73" name="Group 4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4" name="Line 4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4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4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77" name="Group 47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78" name="Line 47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47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48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81" name="Group 48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2" name="Line 48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48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48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85" name="Group 48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86" name="Line 48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48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48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89" name="Group 48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0" name="Line 49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49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49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3" name="Group 49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4" name="Line 49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49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49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497" name="Group 49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498" name="Line 49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49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50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01" name="Group 50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2" name="Line 50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50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50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05" name="Group 50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06" name="Line 50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50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50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09" name="Group 50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0" name="Line 51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51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51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13" name="Group 51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4" name="Line 51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51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51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17" name="Group 51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18" name="Line 51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51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52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21" name="Group 52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2" name="Line 52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52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52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25" name="Group 52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26" name="Line 52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52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52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29" name="Group 52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0" name="Line 53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53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53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3" name="Group 53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4" name="Line 53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53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Line 53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37" name="Group 53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38" name="Line 53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Line 53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Line 54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41" name="Group 54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2" name="Line 54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Line 54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Line 54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45" name="Group 54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46" name="Line 54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Line 54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Line 54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49" name="Group 54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0" name="Line 55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Line 55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55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53" name="Group 55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4" name="Line 55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Line 55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Line 55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57" name="Group 557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58" name="Line 558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559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Line 560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61" name="Group 561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2" name="Line 562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563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564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65" name="Group 565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66" name="Line 566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567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568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69" name="Group 569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0" name="Line 570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Line 571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572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grpSp>
      <xdr:nvGrpSpPr>
        <xdr:cNvPr id="573" name="Group 573"/>
        <xdr:cNvGrpSpPr>
          <a:grpSpLocks/>
        </xdr:cNvGrpSpPr>
      </xdr:nvGrpSpPr>
      <xdr:grpSpPr>
        <a:xfrm>
          <a:off x="3209925" y="1943100"/>
          <a:ext cx="0" cy="0"/>
          <a:chOff x="63" y="1010"/>
          <a:chExt cx="31" cy="69"/>
        </a:xfrm>
        <a:solidFill>
          <a:srgbClr val="FFFFFF"/>
        </a:solidFill>
      </xdr:grpSpPr>
      <xdr:sp>
        <xdr:nvSpPr>
          <xdr:cNvPr id="574" name="Line 574"/>
          <xdr:cNvSpPr>
            <a:spLocks/>
          </xdr:cNvSpPr>
        </xdr:nvSpPr>
        <xdr:spPr>
          <a:xfrm>
            <a:off x="63" y="1010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Line 575"/>
          <xdr:cNvSpPr>
            <a:spLocks/>
          </xdr:cNvSpPr>
        </xdr:nvSpPr>
        <xdr:spPr>
          <a:xfrm>
            <a:off x="64" y="1010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Line 576"/>
          <xdr:cNvSpPr>
            <a:spLocks/>
          </xdr:cNvSpPr>
        </xdr:nvSpPr>
        <xdr:spPr>
          <a:xfrm>
            <a:off x="64" y="1078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</xdr:col>
      <xdr:colOff>371475</xdr:colOff>
      <xdr:row>20</xdr:row>
      <xdr:rowOff>0</xdr:rowOff>
    </xdr:from>
    <xdr:ext cx="76200" cy="400050"/>
    <xdr:sp fLocksText="0">
      <xdr:nvSpPr>
        <xdr:cNvPr id="577" name="Text Box 6784"/>
        <xdr:cNvSpPr txBox="1">
          <a:spLocks noChangeArrowheads="1"/>
        </xdr:cNvSpPr>
      </xdr:nvSpPr>
      <xdr:spPr>
        <a:xfrm>
          <a:off x="4143375" y="4962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5.28125" style="2" customWidth="1"/>
    <col min="2" max="2" width="3.57421875" style="2" customWidth="1"/>
    <col min="3" max="3" width="28.8515625" style="1" customWidth="1"/>
    <col min="4" max="4" width="6.8515625" style="8" customWidth="1"/>
    <col min="5" max="5" width="8.421875" style="9" customWidth="1"/>
    <col min="6" max="6" width="7.140625" style="1" customWidth="1"/>
    <col min="7" max="7" width="6.7109375" style="1" customWidth="1"/>
    <col min="8" max="8" width="10.57421875" style="2" customWidth="1"/>
    <col min="9" max="10" width="8.28125" style="2" customWidth="1"/>
    <col min="11" max="11" width="9.00390625" style="2" customWidth="1"/>
    <col min="12" max="12" width="9.421875" style="2" customWidth="1"/>
    <col min="13" max="13" width="10.8515625" style="2" customWidth="1"/>
    <col min="14" max="14" width="10.00390625" style="2" customWidth="1"/>
    <col min="15" max="15" width="11.140625" style="2" customWidth="1"/>
    <col min="16" max="16" width="10.7109375" style="2" customWidth="1"/>
    <col min="17" max="17" width="10.140625" style="0" bestFit="1" customWidth="1"/>
    <col min="18" max="18" width="9.140625" style="2" customWidth="1"/>
    <col min="19" max="19" width="11.140625" style="2" bestFit="1" customWidth="1"/>
    <col min="20" max="16384" width="9.140625" style="2" customWidth="1"/>
  </cols>
  <sheetData>
    <row r="1" spans="3:10" ht="27.75" customHeight="1">
      <c r="C1" s="37" t="s">
        <v>98</v>
      </c>
      <c r="D1" s="255" t="s">
        <v>41</v>
      </c>
      <c r="E1" s="255"/>
      <c r="F1" s="255"/>
      <c r="G1" s="255"/>
      <c r="H1" s="255"/>
      <c r="I1" s="35"/>
      <c r="J1" s="35"/>
    </row>
    <row r="2" spans="3:7" ht="6.75" customHeight="1">
      <c r="C2" s="37"/>
      <c r="D2" s="2"/>
      <c r="E2" s="8"/>
      <c r="F2" s="2"/>
      <c r="G2" s="2"/>
    </row>
    <row r="3" spans="3:7" ht="16.5" customHeight="1">
      <c r="C3" s="38" t="s">
        <v>70</v>
      </c>
      <c r="D3" s="38" t="s">
        <v>119</v>
      </c>
      <c r="E3" s="8"/>
      <c r="F3" s="2"/>
      <c r="G3" s="2"/>
    </row>
    <row r="4" spans="3:18" ht="17.25" customHeight="1">
      <c r="C4" s="38" t="s">
        <v>71</v>
      </c>
      <c r="D4" s="38" t="s">
        <v>140</v>
      </c>
      <c r="E4" s="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R4" s="39"/>
    </row>
    <row r="5" spans="3:28" s="39" customFormat="1" ht="17.25" customHeight="1">
      <c r="C5" s="38" t="s">
        <v>72</v>
      </c>
      <c r="D5" s="38" t="s">
        <v>163</v>
      </c>
      <c r="AB5" s="40"/>
    </row>
    <row r="6" spans="3:16" ht="13.5" thickBot="1">
      <c r="C6" s="34"/>
      <c r="E6" s="33"/>
      <c r="F6" s="10"/>
      <c r="G6" s="10"/>
      <c r="M6" s="156"/>
      <c r="N6" s="157" t="s">
        <v>59</v>
      </c>
      <c r="O6" s="186"/>
      <c r="P6" s="158" t="s">
        <v>91</v>
      </c>
    </row>
    <row r="7" spans="1:17" ht="15.75" customHeight="1">
      <c r="A7" s="155"/>
      <c r="C7" s="34"/>
      <c r="E7" s="33"/>
      <c r="F7" s="10"/>
      <c r="G7" s="10"/>
      <c r="N7" s="149"/>
      <c r="O7" s="149"/>
      <c r="P7" s="149"/>
      <c r="Q7" s="149"/>
    </row>
    <row r="8" spans="1:16" ht="16.5" customHeight="1" thickBot="1">
      <c r="A8" s="155"/>
      <c r="C8" s="2"/>
      <c r="D8" s="2"/>
      <c r="E8" s="2"/>
      <c r="F8" s="2"/>
      <c r="G8" s="2"/>
      <c r="L8" s="158"/>
      <c r="M8" s="157" t="s">
        <v>60</v>
      </c>
      <c r="N8" s="254"/>
      <c r="O8" s="254"/>
      <c r="P8" s="156"/>
    </row>
    <row r="9" spans="1:16" s="11" customFormat="1" ht="20.25" customHeight="1" thickBot="1">
      <c r="A9" s="256" t="s">
        <v>18</v>
      </c>
      <c r="B9" s="258" t="s">
        <v>48</v>
      </c>
      <c r="C9" s="260" t="s">
        <v>6</v>
      </c>
      <c r="D9" s="256" t="s">
        <v>7</v>
      </c>
      <c r="E9" s="267" t="s">
        <v>8</v>
      </c>
      <c r="F9" s="272" t="s">
        <v>52</v>
      </c>
      <c r="G9" s="272" t="s">
        <v>82</v>
      </c>
      <c r="H9" s="270" t="s">
        <v>83</v>
      </c>
      <c r="I9" s="271"/>
      <c r="J9" s="271"/>
      <c r="K9" s="271"/>
      <c r="L9" s="264" t="s">
        <v>84</v>
      </c>
      <c r="M9" s="265"/>
      <c r="N9" s="265"/>
      <c r="O9" s="266"/>
      <c r="P9" s="262" t="s">
        <v>85</v>
      </c>
    </row>
    <row r="10" spans="1:16" s="11" customFormat="1" ht="27.75" customHeight="1" thickBot="1">
      <c r="A10" s="257"/>
      <c r="B10" s="259"/>
      <c r="C10" s="261"/>
      <c r="D10" s="257"/>
      <c r="E10" s="268"/>
      <c r="F10" s="273"/>
      <c r="G10" s="273"/>
      <c r="H10" s="135" t="s">
        <v>49</v>
      </c>
      <c r="I10" s="135" t="s">
        <v>86</v>
      </c>
      <c r="J10" s="140" t="s">
        <v>50</v>
      </c>
      <c r="K10" s="141" t="s">
        <v>87</v>
      </c>
      <c r="L10" s="139" t="s">
        <v>51</v>
      </c>
      <c r="M10" s="135" t="s">
        <v>88</v>
      </c>
      <c r="N10" s="135" t="s">
        <v>89</v>
      </c>
      <c r="O10" s="135" t="s">
        <v>90</v>
      </c>
      <c r="P10" s="263"/>
    </row>
    <row r="11" spans="3:16" s="15" customFormat="1" ht="5.25" customHeight="1">
      <c r="C11" s="12"/>
      <c r="D11" s="12"/>
      <c r="E11" s="14"/>
      <c r="F11" s="14"/>
      <c r="G11" s="14"/>
      <c r="H11" s="13"/>
      <c r="I11" s="14"/>
      <c r="J11" s="14"/>
      <c r="K11" s="71"/>
      <c r="L11" s="12"/>
      <c r="M11" s="12"/>
      <c r="N11" s="12"/>
      <c r="O11" s="12"/>
      <c r="P11" s="12"/>
    </row>
    <row r="12" spans="1:16" s="15" customFormat="1" ht="15.75" thickBot="1">
      <c r="A12" s="24">
        <v>1</v>
      </c>
      <c r="B12" s="24"/>
      <c r="C12" s="24" t="s">
        <v>14</v>
      </c>
      <c r="D12" s="3"/>
      <c r="E12" s="21"/>
      <c r="F12" s="21"/>
      <c r="G12" s="21"/>
      <c r="H12" s="17"/>
      <c r="I12" s="17"/>
      <c r="J12" s="17"/>
      <c r="K12" s="13"/>
      <c r="L12" s="16"/>
      <c r="M12" s="16"/>
      <c r="N12" s="16"/>
      <c r="O12" s="16"/>
      <c r="P12" s="16"/>
    </row>
    <row r="13" spans="1:16" s="15" customFormat="1" ht="27.75" customHeight="1">
      <c r="A13" s="75" t="s">
        <v>19</v>
      </c>
      <c r="B13" s="136"/>
      <c r="C13" s="76" t="s">
        <v>100</v>
      </c>
      <c r="D13" s="29" t="s">
        <v>4</v>
      </c>
      <c r="E13" s="30">
        <v>166</v>
      </c>
      <c r="F13" s="30"/>
      <c r="G13" s="30"/>
      <c r="H13" s="30"/>
      <c r="I13" s="84"/>
      <c r="J13" s="84"/>
      <c r="K13" s="26"/>
      <c r="L13" s="26"/>
      <c r="M13" s="26"/>
      <c r="N13" s="26"/>
      <c r="O13" s="26"/>
      <c r="P13" s="27"/>
    </row>
    <row r="14" spans="1:16" s="15" customFormat="1" ht="38.25" customHeight="1">
      <c r="A14" s="77" t="s">
        <v>20</v>
      </c>
      <c r="B14" s="175"/>
      <c r="C14" s="73" t="s">
        <v>101</v>
      </c>
      <c r="D14" s="19" t="s">
        <v>3</v>
      </c>
      <c r="E14" s="67">
        <v>1</v>
      </c>
      <c r="F14" s="22"/>
      <c r="G14" s="22"/>
      <c r="H14" s="22"/>
      <c r="I14" s="85"/>
      <c r="J14" s="85"/>
      <c r="K14" s="20"/>
      <c r="L14" s="20"/>
      <c r="M14" s="20"/>
      <c r="N14" s="20"/>
      <c r="O14" s="20"/>
      <c r="P14" s="28"/>
    </row>
    <row r="15" spans="1:16" s="15" customFormat="1" ht="81.75" customHeight="1">
      <c r="A15" s="218" t="s">
        <v>21</v>
      </c>
      <c r="B15" s="238"/>
      <c r="C15" s="239" t="s">
        <v>141</v>
      </c>
      <c r="D15" s="212" t="s">
        <v>3</v>
      </c>
      <c r="E15" s="213">
        <v>1</v>
      </c>
      <c r="F15" s="214"/>
      <c r="G15" s="214"/>
      <c r="H15" s="214"/>
      <c r="I15" s="215"/>
      <c r="J15" s="215"/>
      <c r="K15" s="216"/>
      <c r="L15" s="216"/>
      <c r="M15" s="216"/>
      <c r="N15" s="216"/>
      <c r="O15" s="216"/>
      <c r="P15" s="217"/>
    </row>
    <row r="16" spans="1:16" s="15" customFormat="1" ht="67.5" customHeight="1">
      <c r="A16" s="218" t="s">
        <v>22</v>
      </c>
      <c r="B16" s="175"/>
      <c r="C16" s="73" t="s">
        <v>120</v>
      </c>
      <c r="D16" s="212" t="s">
        <v>121</v>
      </c>
      <c r="E16" s="213">
        <v>48</v>
      </c>
      <c r="F16" s="214"/>
      <c r="G16" s="214"/>
      <c r="H16" s="214"/>
      <c r="I16" s="215"/>
      <c r="J16" s="215"/>
      <c r="K16" s="216"/>
      <c r="L16" s="216"/>
      <c r="M16" s="216"/>
      <c r="N16" s="216"/>
      <c r="O16" s="216"/>
      <c r="P16" s="217"/>
    </row>
    <row r="17" spans="1:16" s="15" customFormat="1" ht="30.75" customHeight="1">
      <c r="A17" s="218" t="s">
        <v>23</v>
      </c>
      <c r="B17" s="175"/>
      <c r="C17" s="73" t="s">
        <v>122</v>
      </c>
      <c r="D17" s="212" t="s">
        <v>3</v>
      </c>
      <c r="E17" s="213">
        <v>7</v>
      </c>
      <c r="F17" s="214"/>
      <c r="G17" s="214"/>
      <c r="H17" s="214"/>
      <c r="I17" s="215"/>
      <c r="J17" s="215"/>
      <c r="K17" s="216"/>
      <c r="L17" s="216"/>
      <c r="M17" s="216"/>
      <c r="N17" s="216"/>
      <c r="O17" s="216"/>
      <c r="P17" s="217"/>
    </row>
    <row r="18" spans="1:16" ht="15.75" customHeight="1">
      <c r="A18" s="189" t="s">
        <v>123</v>
      </c>
      <c r="B18" s="188"/>
      <c r="C18" s="73" t="s">
        <v>68</v>
      </c>
      <c r="D18" s="19" t="s">
        <v>3</v>
      </c>
      <c r="E18" s="22">
        <v>1</v>
      </c>
      <c r="F18" s="22"/>
      <c r="G18" s="22"/>
      <c r="H18" s="22"/>
      <c r="I18" s="85"/>
      <c r="J18" s="85"/>
      <c r="K18" s="20"/>
      <c r="L18" s="20"/>
      <c r="M18" s="20"/>
      <c r="N18" s="20"/>
      <c r="O18" s="20"/>
      <c r="P18" s="28"/>
    </row>
    <row r="19" spans="1:16" s="32" customFormat="1" ht="26.25" customHeight="1">
      <c r="A19" s="77" t="s">
        <v>124</v>
      </c>
      <c r="B19" s="222"/>
      <c r="C19" s="223" t="s">
        <v>15</v>
      </c>
      <c r="D19" s="124" t="s">
        <v>1</v>
      </c>
      <c r="E19" s="125">
        <v>38</v>
      </c>
      <c r="F19" s="125"/>
      <c r="G19" s="125"/>
      <c r="H19" s="125"/>
      <c r="I19" s="128"/>
      <c r="J19" s="128"/>
      <c r="K19" s="126"/>
      <c r="L19" s="126"/>
      <c r="M19" s="126"/>
      <c r="N19" s="126"/>
      <c r="O19" s="126"/>
      <c r="P19" s="129"/>
    </row>
    <row r="20" spans="1:16" ht="15.75" customHeight="1" thickBot="1">
      <c r="A20" s="127" t="s">
        <v>128</v>
      </c>
      <c r="B20" s="137"/>
      <c r="C20" s="224" t="s">
        <v>46</v>
      </c>
      <c r="D20" s="225" t="s">
        <v>0</v>
      </c>
      <c r="E20" s="226">
        <v>615</v>
      </c>
      <c r="F20" s="226"/>
      <c r="G20" s="226"/>
      <c r="H20" s="226"/>
      <c r="I20" s="108"/>
      <c r="J20" s="108"/>
      <c r="K20" s="109"/>
      <c r="L20" s="109"/>
      <c r="M20" s="109"/>
      <c r="N20" s="109"/>
      <c r="O20" s="109"/>
      <c r="P20" s="110"/>
    </row>
    <row r="21" spans="3:16" ht="12.75">
      <c r="C21" s="6" t="s">
        <v>2</v>
      </c>
      <c r="D21" s="5"/>
      <c r="E21" s="4"/>
      <c r="F21" s="4"/>
      <c r="G21" s="4"/>
      <c r="H21" s="87"/>
      <c r="I21" s="87"/>
      <c r="J21" s="87"/>
      <c r="K21" s="18"/>
      <c r="L21" s="18"/>
      <c r="M21" s="89"/>
      <c r="N21" s="18"/>
      <c r="O21" s="18"/>
      <c r="P21" s="80"/>
    </row>
    <row r="22" spans="3:17" ht="15">
      <c r="C22" s="24" t="s">
        <v>40</v>
      </c>
      <c r="D22" s="5"/>
      <c r="E22" s="4"/>
      <c r="F22" s="4"/>
      <c r="G22" s="4"/>
      <c r="H22" s="87"/>
      <c r="I22" s="88"/>
      <c r="J22" s="88"/>
      <c r="K22" s="88"/>
      <c r="L22" s="88"/>
      <c r="M22" s="18"/>
      <c r="N22" s="18"/>
      <c r="O22" s="18"/>
      <c r="P22" s="18"/>
      <c r="Q22" s="2"/>
    </row>
    <row r="23" spans="1:19" s="7" customFormat="1" ht="14.25">
      <c r="A23" s="41"/>
      <c r="B23" s="41"/>
      <c r="C23" s="41"/>
      <c r="D23" s="41"/>
      <c r="E23" s="41"/>
      <c r="F23" s="144" t="s">
        <v>10</v>
      </c>
      <c r="G23" s="41"/>
      <c r="H23" s="41"/>
      <c r="I23" s="41"/>
      <c r="J23" s="41"/>
      <c r="K23" s="41"/>
      <c r="L23" s="99"/>
      <c r="M23" s="99"/>
      <c r="N23" s="99"/>
      <c r="O23" s="99"/>
      <c r="P23" s="145"/>
      <c r="Q23" s="121"/>
      <c r="R23" s="2"/>
      <c r="S23" s="121"/>
    </row>
    <row r="24" spans="1:19" s="7" customFormat="1" ht="12.75">
      <c r="A24" s="41"/>
      <c r="B24" s="41"/>
      <c r="C24" s="41"/>
      <c r="D24" s="41"/>
      <c r="E24" s="41"/>
      <c r="F24" s="146" t="s">
        <v>53</v>
      </c>
      <c r="G24" s="41"/>
      <c r="H24" s="41"/>
      <c r="I24" s="41"/>
      <c r="J24" s="41"/>
      <c r="K24" s="41"/>
      <c r="L24" s="99"/>
      <c r="M24" s="99"/>
      <c r="N24" s="99"/>
      <c r="O24" s="99"/>
      <c r="P24" s="145"/>
      <c r="R24" s="2"/>
      <c r="S24" s="121"/>
    </row>
    <row r="25" spans="1:17" ht="14.25">
      <c r="A25" s="82"/>
      <c r="B25" s="82"/>
      <c r="C25" s="147"/>
      <c r="D25" s="82"/>
      <c r="E25" s="22"/>
      <c r="F25" s="144" t="s">
        <v>54</v>
      </c>
      <c r="G25" s="82"/>
      <c r="H25" s="82"/>
      <c r="I25" s="82"/>
      <c r="J25" s="82"/>
      <c r="K25" s="82"/>
      <c r="L25" s="20"/>
      <c r="M25" s="99"/>
      <c r="N25" s="99"/>
      <c r="O25" s="99"/>
      <c r="P25" s="145"/>
      <c r="Q25" s="2"/>
    </row>
    <row r="26" spans="6:17" ht="6" customHeight="1">
      <c r="F26" s="4"/>
      <c r="G26" s="4"/>
      <c r="H26" s="87"/>
      <c r="I26" s="88"/>
      <c r="J26" s="88"/>
      <c r="K26" s="88"/>
      <c r="L26" s="18"/>
      <c r="M26" s="18"/>
      <c r="N26" s="18"/>
      <c r="O26" s="18"/>
      <c r="P26" s="18"/>
      <c r="Q26" s="2"/>
    </row>
    <row r="27" spans="3:18" s="43" customFormat="1" ht="13.5" thickBot="1">
      <c r="C27" s="154" t="s">
        <v>55</v>
      </c>
      <c r="D27" s="152" t="s">
        <v>56</v>
      </c>
      <c r="E27" s="152" t="s">
        <v>56</v>
      </c>
      <c r="F27" s="269"/>
      <c r="G27" s="269"/>
      <c r="H27" s="269"/>
      <c r="I27" s="151"/>
      <c r="J27" s="151"/>
      <c r="K27" s="153"/>
      <c r="L27" s="138"/>
      <c r="M27" s="138"/>
      <c r="O27" s="174"/>
      <c r="P27" s="18"/>
      <c r="R27" s="2"/>
    </row>
    <row r="28" spans="3:17" ht="12.75">
      <c r="C28" s="154"/>
      <c r="D28" s="2"/>
      <c r="E28" s="2"/>
      <c r="F28" s="150" t="s">
        <v>57</v>
      </c>
      <c r="G28" s="150"/>
      <c r="H28" s="87"/>
      <c r="K28" s="88"/>
      <c r="L28" s="150" t="s">
        <v>57</v>
      </c>
      <c r="M28" s="18"/>
      <c r="N28" s="18"/>
      <c r="O28" s="18"/>
      <c r="P28" s="18"/>
      <c r="Q28" s="2"/>
    </row>
    <row r="29" spans="4:17" ht="12.75">
      <c r="D29"/>
      <c r="E29"/>
      <c r="F29"/>
      <c r="G29"/>
      <c r="H29" s="87"/>
      <c r="I29" s="88"/>
      <c r="J29" s="88"/>
      <c r="K29" s="88"/>
      <c r="L29" s="18"/>
      <c r="M29" s="18"/>
      <c r="N29" s="18"/>
      <c r="O29" s="18"/>
      <c r="P29" s="18"/>
      <c r="Q29" s="2"/>
    </row>
    <row r="30" spans="6:17" ht="12.75">
      <c r="F30" s="4"/>
      <c r="G30" s="4"/>
      <c r="H30" s="17"/>
      <c r="I30" s="18"/>
      <c r="J30" s="18"/>
      <c r="K30" s="18"/>
      <c r="L30" s="18"/>
      <c r="M30" s="18"/>
      <c r="N30" s="18"/>
      <c r="O30" s="18"/>
      <c r="P30" s="80"/>
      <c r="Q30" s="2"/>
    </row>
    <row r="31" spans="6:17" ht="12.75">
      <c r="F31" s="4"/>
      <c r="G31" s="4"/>
      <c r="H31" s="17"/>
      <c r="I31" s="18"/>
      <c r="J31" s="18"/>
      <c r="K31" s="18"/>
      <c r="L31" s="18"/>
      <c r="M31" s="18"/>
      <c r="N31" s="18"/>
      <c r="O31" s="18"/>
      <c r="P31" s="18"/>
      <c r="Q31" s="2"/>
    </row>
    <row r="32" spans="6:17" ht="12.75">
      <c r="F32" s="21"/>
      <c r="G32" s="21"/>
      <c r="H32" s="17"/>
      <c r="I32" s="18"/>
      <c r="J32" s="18"/>
      <c r="K32" s="18"/>
      <c r="L32" s="18"/>
      <c r="M32" s="18"/>
      <c r="N32" s="18"/>
      <c r="O32" s="16"/>
      <c r="P32" s="16"/>
      <c r="Q32" s="2"/>
    </row>
    <row r="33" spans="6:17" ht="12.75">
      <c r="F33" s="4"/>
      <c r="G33" s="4"/>
      <c r="H33" s="87"/>
      <c r="I33" s="88"/>
      <c r="J33" s="88"/>
      <c r="K33" s="88"/>
      <c r="L33" s="18"/>
      <c r="M33" s="18"/>
      <c r="N33" s="18"/>
      <c r="O33" s="18"/>
      <c r="P33" s="18"/>
      <c r="Q33" s="2"/>
    </row>
    <row r="34" spans="6:17" ht="12.75">
      <c r="F34" s="4"/>
      <c r="G34" s="4"/>
      <c r="H34" s="87"/>
      <c r="I34" s="88"/>
      <c r="J34" s="88"/>
      <c r="K34" s="88"/>
      <c r="L34" s="18"/>
      <c r="M34" s="18"/>
      <c r="N34" s="18"/>
      <c r="O34" s="89"/>
      <c r="P34" s="18"/>
      <c r="Q34" s="2"/>
    </row>
    <row r="35" spans="5:17" ht="15.75">
      <c r="E35" s="199"/>
      <c r="F35" s="4"/>
      <c r="G35" s="4"/>
      <c r="H35" s="87"/>
      <c r="I35" s="88"/>
      <c r="J35" s="88"/>
      <c r="K35" s="88"/>
      <c r="L35" s="18"/>
      <c r="M35" s="18"/>
      <c r="N35" s="18"/>
      <c r="O35" s="18"/>
      <c r="P35" s="18"/>
      <c r="Q35" s="2"/>
    </row>
    <row r="36" spans="6:17" ht="12.75">
      <c r="F36" s="4"/>
      <c r="G36" s="4"/>
      <c r="H36" s="87"/>
      <c r="I36" s="88"/>
      <c r="J36" s="88"/>
      <c r="K36" s="88"/>
      <c r="L36" s="18"/>
      <c r="M36" s="18"/>
      <c r="N36" s="18"/>
      <c r="O36" s="18"/>
      <c r="P36" s="18"/>
      <c r="Q36" s="2"/>
    </row>
    <row r="37" spans="6:17" ht="12.75">
      <c r="F37" s="4"/>
      <c r="G37" s="4"/>
      <c r="H37" s="87"/>
      <c r="I37" s="18"/>
      <c r="J37" s="18"/>
      <c r="K37" s="88"/>
      <c r="L37" s="18"/>
      <c r="M37" s="18"/>
      <c r="N37" s="18"/>
      <c r="O37" s="18"/>
      <c r="P37" s="18"/>
      <c r="Q37" s="2"/>
    </row>
    <row r="38" spans="6:17" ht="12.75">
      <c r="F38" s="4"/>
      <c r="G38" s="4"/>
      <c r="H38" s="87"/>
      <c r="I38" s="18"/>
      <c r="J38" s="18"/>
      <c r="K38" s="88"/>
      <c r="L38" s="18"/>
      <c r="M38" s="18"/>
      <c r="N38" s="18"/>
      <c r="O38" s="18"/>
      <c r="P38" s="18"/>
      <c r="Q38" s="2"/>
    </row>
    <row r="39" spans="6:17" ht="12.75">
      <c r="F39" s="4"/>
      <c r="G39" s="4"/>
      <c r="H39" s="87"/>
      <c r="I39" s="18"/>
      <c r="J39" s="18"/>
      <c r="K39" s="88"/>
      <c r="L39" s="18"/>
      <c r="M39" s="18"/>
      <c r="N39" s="18"/>
      <c r="O39" s="18"/>
      <c r="P39" s="18"/>
      <c r="Q39" s="2"/>
    </row>
    <row r="40" spans="6:17" ht="12.75">
      <c r="F40" s="4"/>
      <c r="G40" s="4"/>
      <c r="H40" s="87"/>
      <c r="I40" s="18"/>
      <c r="J40" s="18"/>
      <c r="K40" s="88"/>
      <c r="L40" s="18"/>
      <c r="M40" s="18"/>
      <c r="N40" s="18"/>
      <c r="O40" s="18"/>
      <c r="P40" s="18"/>
      <c r="Q40" s="2"/>
    </row>
    <row r="41" spans="3:17" ht="12.75">
      <c r="C41" s="2"/>
      <c r="F41" s="4"/>
      <c r="G41" s="4"/>
      <c r="H41" s="87"/>
      <c r="I41" s="88"/>
      <c r="J41" s="88"/>
      <c r="K41" s="88"/>
      <c r="L41" s="18"/>
      <c r="M41" s="18"/>
      <c r="N41" s="18"/>
      <c r="O41" s="18"/>
      <c r="P41" s="18"/>
      <c r="Q41" s="2"/>
    </row>
    <row r="42" spans="3:17" ht="15.75">
      <c r="C42" s="155" t="s">
        <v>58</v>
      </c>
      <c r="F42" s="4"/>
      <c r="G42" s="4"/>
      <c r="H42" s="87"/>
      <c r="I42" s="88"/>
      <c r="J42" s="88"/>
      <c r="K42" s="88"/>
      <c r="M42" s="18"/>
      <c r="N42" s="18"/>
      <c r="O42" s="18"/>
      <c r="P42" s="18"/>
      <c r="Q42" s="2"/>
    </row>
    <row r="43" spans="6:17" ht="12.75">
      <c r="F43" s="4"/>
      <c r="G43" s="4"/>
      <c r="H43" s="87"/>
      <c r="I43" s="88"/>
      <c r="J43" s="88"/>
      <c r="K43" s="88"/>
      <c r="L43" s="18"/>
      <c r="M43" s="18"/>
      <c r="N43" s="18"/>
      <c r="O43" s="18"/>
      <c r="P43" s="18"/>
      <c r="Q43" s="2"/>
    </row>
    <row r="44" spans="6:17" ht="12.75">
      <c r="F44" s="4"/>
      <c r="G44" s="4"/>
      <c r="H44" s="87"/>
      <c r="I44" s="88"/>
      <c r="J44" s="88"/>
      <c r="K44" s="88"/>
      <c r="L44" s="18"/>
      <c r="M44" s="18"/>
      <c r="N44" s="18"/>
      <c r="O44" s="18"/>
      <c r="P44" s="18"/>
      <c r="Q44" s="2"/>
    </row>
    <row r="45" spans="6:17" ht="12.75">
      <c r="F45" s="4"/>
      <c r="G45" s="4"/>
      <c r="H45" s="87"/>
      <c r="I45" s="88"/>
      <c r="J45" s="88"/>
      <c r="K45" s="88"/>
      <c r="L45" s="18"/>
      <c r="M45" s="18"/>
      <c r="N45" s="18"/>
      <c r="O45" s="18"/>
      <c r="P45" s="18"/>
      <c r="Q45" s="2"/>
    </row>
    <row r="46" spans="6:17" ht="12.75">
      <c r="F46" s="4"/>
      <c r="G46" s="4"/>
      <c r="H46" s="17"/>
      <c r="I46" s="18"/>
      <c r="J46" s="18"/>
      <c r="K46" s="18"/>
      <c r="L46" s="18"/>
      <c r="M46" s="18"/>
      <c r="N46" s="18"/>
      <c r="O46" s="18"/>
      <c r="P46" s="80"/>
      <c r="Q46" s="2"/>
    </row>
    <row r="47" spans="6:17" ht="12.75">
      <c r="F47" s="4"/>
      <c r="G47" s="4"/>
      <c r="H47" s="17"/>
      <c r="I47" s="18"/>
      <c r="J47" s="18"/>
      <c r="K47" s="18"/>
      <c r="L47" s="18"/>
      <c r="M47" s="18"/>
      <c r="N47" s="18"/>
      <c r="O47" s="18"/>
      <c r="P47" s="18"/>
      <c r="Q47" s="2"/>
    </row>
    <row r="48" spans="6:17" ht="12.75">
      <c r="F48" s="21"/>
      <c r="G48" s="21"/>
      <c r="H48" s="17"/>
      <c r="I48" s="18"/>
      <c r="J48" s="18"/>
      <c r="K48" s="18"/>
      <c r="L48" s="18"/>
      <c r="M48" s="18"/>
      <c r="N48" s="18"/>
      <c r="O48" s="16"/>
      <c r="P48" s="16"/>
      <c r="Q48" s="2"/>
    </row>
    <row r="49" spans="6:17" ht="12.75">
      <c r="F49" s="4"/>
      <c r="G49" s="4"/>
      <c r="H49" s="87"/>
      <c r="I49" s="88"/>
      <c r="J49" s="88"/>
      <c r="K49" s="88"/>
      <c r="L49" s="18"/>
      <c r="M49" s="18"/>
      <c r="N49" s="18"/>
      <c r="O49" s="18"/>
      <c r="P49" s="18"/>
      <c r="Q49" s="2"/>
    </row>
    <row r="50" spans="6:17" ht="12.75">
      <c r="F50" s="4"/>
      <c r="G50" s="4"/>
      <c r="H50" s="17"/>
      <c r="I50" s="18"/>
      <c r="J50" s="18"/>
      <c r="K50" s="88"/>
      <c r="L50" s="18"/>
      <c r="M50" s="18"/>
      <c r="N50" s="18"/>
      <c r="O50" s="89"/>
      <c r="P50" s="18"/>
      <c r="Q50" s="2"/>
    </row>
    <row r="51" spans="6:17" ht="12.75">
      <c r="F51" s="4"/>
      <c r="G51" s="4"/>
      <c r="H51" s="17"/>
      <c r="I51" s="18"/>
      <c r="J51" s="18"/>
      <c r="K51" s="88"/>
      <c r="L51" s="18"/>
      <c r="M51" s="18"/>
      <c r="N51" s="18"/>
      <c r="O51" s="89"/>
      <c r="P51" s="18"/>
      <c r="Q51" s="2"/>
    </row>
    <row r="52" spans="6:17" ht="12.75">
      <c r="F52" s="4"/>
      <c r="G52" s="4"/>
      <c r="H52" s="17"/>
      <c r="I52" s="18"/>
      <c r="J52" s="18"/>
      <c r="K52" s="88"/>
      <c r="L52" s="18"/>
      <c r="M52" s="18"/>
      <c r="N52" s="18"/>
      <c r="O52" s="89"/>
      <c r="P52" s="18"/>
      <c r="Q52" s="2"/>
    </row>
    <row r="53" spans="6:17" ht="12.75">
      <c r="F53" s="4"/>
      <c r="G53" s="4"/>
      <c r="H53" s="17"/>
      <c r="I53" s="18"/>
      <c r="J53" s="18"/>
      <c r="K53" s="88"/>
      <c r="L53" s="18"/>
      <c r="M53" s="18"/>
      <c r="N53" s="18"/>
      <c r="O53" s="89"/>
      <c r="P53" s="18"/>
      <c r="Q53" s="2"/>
    </row>
    <row r="54" spans="6:17" ht="12.75">
      <c r="F54" s="4"/>
      <c r="G54" s="4"/>
      <c r="H54" s="17"/>
      <c r="I54" s="18"/>
      <c r="J54" s="18"/>
      <c r="K54" s="88"/>
      <c r="L54" s="18"/>
      <c r="M54" s="18"/>
      <c r="N54" s="18"/>
      <c r="O54" s="89"/>
      <c r="P54" s="18"/>
      <c r="Q54" s="2"/>
    </row>
    <row r="55" spans="6:17" ht="12.75">
      <c r="F55" s="4"/>
      <c r="G55" s="4"/>
      <c r="H55" s="87"/>
      <c r="I55" s="18"/>
      <c r="J55" s="18"/>
      <c r="K55" s="88"/>
      <c r="L55" s="18"/>
      <c r="M55" s="18"/>
      <c r="N55" s="18"/>
      <c r="O55" s="18"/>
      <c r="P55" s="18"/>
      <c r="Q55" s="2"/>
    </row>
    <row r="56" spans="6:17" ht="12.75">
      <c r="F56" s="4"/>
      <c r="G56" s="4"/>
      <c r="H56" s="87"/>
      <c r="I56" s="88"/>
      <c r="J56" s="88"/>
      <c r="K56" s="88"/>
      <c r="L56" s="18"/>
      <c r="M56" s="18"/>
      <c r="N56" s="18"/>
      <c r="O56" s="18"/>
      <c r="P56" s="18"/>
      <c r="Q56" s="2"/>
    </row>
    <row r="57" spans="6:17" ht="12.75">
      <c r="F57" s="4"/>
      <c r="G57" s="4"/>
      <c r="H57" s="87"/>
      <c r="I57" s="88"/>
      <c r="J57" s="88"/>
      <c r="K57" s="88"/>
      <c r="L57" s="18"/>
      <c r="M57" s="18"/>
      <c r="N57" s="18"/>
      <c r="O57" s="18"/>
      <c r="P57" s="18"/>
      <c r="Q57" s="2"/>
    </row>
    <row r="58" spans="6:17" ht="12.75">
      <c r="F58" s="4"/>
      <c r="G58" s="4"/>
      <c r="H58" s="87"/>
      <c r="I58" s="88"/>
      <c r="J58" s="88"/>
      <c r="K58" s="88"/>
      <c r="L58" s="18"/>
      <c r="M58" s="18"/>
      <c r="N58" s="18"/>
      <c r="O58" s="18"/>
      <c r="P58" s="18"/>
      <c r="Q58" s="2"/>
    </row>
    <row r="59" spans="6:17" ht="12.75">
      <c r="F59" s="4"/>
      <c r="G59" s="4"/>
      <c r="H59" s="87"/>
      <c r="I59" s="88"/>
      <c r="J59" s="88"/>
      <c r="K59" s="88"/>
      <c r="L59" s="18"/>
      <c r="M59" s="18"/>
      <c r="N59" s="18"/>
      <c r="O59" s="18"/>
      <c r="P59" s="18"/>
      <c r="Q59" s="2"/>
    </row>
    <row r="60" spans="6:17" ht="12.75">
      <c r="F60" s="4"/>
      <c r="G60" s="4"/>
      <c r="H60" s="87"/>
      <c r="I60" s="88"/>
      <c r="J60" s="88"/>
      <c r="K60" s="88"/>
      <c r="L60" s="18"/>
      <c r="M60" s="18"/>
      <c r="N60" s="18"/>
      <c r="O60" s="18"/>
      <c r="P60" s="18"/>
      <c r="Q60" s="2"/>
    </row>
    <row r="61" spans="6:17" ht="12.75">
      <c r="F61" s="4"/>
      <c r="G61" s="4"/>
      <c r="H61" s="17"/>
      <c r="I61" s="18"/>
      <c r="J61" s="18"/>
      <c r="K61" s="18"/>
      <c r="L61" s="18"/>
      <c r="M61" s="18"/>
      <c r="N61" s="18"/>
      <c r="O61" s="18"/>
      <c r="P61" s="80"/>
      <c r="Q61" s="2"/>
    </row>
    <row r="62" spans="6:17" ht="12.75">
      <c r="F62" s="21"/>
      <c r="G62" s="21"/>
      <c r="H62" s="17"/>
      <c r="I62" s="18"/>
      <c r="J62" s="18"/>
      <c r="K62" s="18"/>
      <c r="L62" s="18"/>
      <c r="M62" s="18"/>
      <c r="N62" s="18"/>
      <c r="O62" s="16"/>
      <c r="P62" s="16"/>
      <c r="Q62" s="2"/>
    </row>
    <row r="63" spans="6:17" ht="12.75">
      <c r="F63" s="4"/>
      <c r="G63" s="4"/>
      <c r="H63" s="87"/>
      <c r="I63" s="18"/>
      <c r="J63" s="18"/>
      <c r="K63" s="88"/>
      <c r="L63" s="18"/>
      <c r="M63" s="18"/>
      <c r="N63" s="18"/>
      <c r="O63" s="18"/>
      <c r="P63" s="18"/>
      <c r="Q63" s="2"/>
    </row>
    <row r="64" spans="6:17" ht="12.75">
      <c r="F64" s="4"/>
      <c r="G64" s="4"/>
      <c r="H64" s="4"/>
      <c r="I64" s="4"/>
      <c r="J64" s="4"/>
      <c r="K64" s="4"/>
      <c r="M64" s="4"/>
      <c r="N64" s="4"/>
      <c r="Q64" s="2"/>
    </row>
    <row r="65" spans="6:17" ht="12.75">
      <c r="F65" s="4"/>
      <c r="G65" s="4"/>
      <c r="H65" s="4"/>
      <c r="I65" s="4"/>
      <c r="J65" s="4"/>
      <c r="K65" s="4"/>
      <c r="M65" s="4"/>
      <c r="N65" s="4"/>
      <c r="Q65" s="2"/>
    </row>
    <row r="66" spans="12:17" ht="12.75">
      <c r="L66" s="92"/>
      <c r="Q66" s="2"/>
    </row>
    <row r="67" spans="12:17" ht="12.75">
      <c r="L67" s="90"/>
      <c r="Q67" s="2"/>
    </row>
    <row r="68" spans="12:17" ht="12.75">
      <c r="L68" s="90"/>
      <c r="Q68" s="2"/>
    </row>
    <row r="70" spans="12:17" ht="12.75">
      <c r="L70" s="42"/>
      <c r="Q70" s="2"/>
    </row>
    <row r="71" ht="12.75">
      <c r="Q71" s="2"/>
    </row>
  </sheetData>
  <sheetProtection/>
  <mergeCells count="13">
    <mergeCell ref="P9:P10"/>
    <mergeCell ref="L9:O9"/>
    <mergeCell ref="E9:E10"/>
    <mergeCell ref="F27:H27"/>
    <mergeCell ref="H9:K9"/>
    <mergeCell ref="F9:F10"/>
    <mergeCell ref="G9:G10"/>
    <mergeCell ref="N8:O8"/>
    <mergeCell ref="D1:H1"/>
    <mergeCell ref="A9:A10"/>
    <mergeCell ref="B9:B10"/>
    <mergeCell ref="C9:C10"/>
    <mergeCell ref="D9:D10"/>
  </mergeCells>
  <printOptions/>
  <pageMargins left="0.47" right="0.15748031496062992" top="0.5118110236220472" bottom="0.39" header="0.5118110236220472" footer="0.22"/>
  <pageSetup horizontalDpi="600" verticalDpi="600" orientation="landscape" paperSize="9" scale="90" r:id="rId2"/>
  <headerFooter alignWithMargins="0">
    <oddFooter>&amp;L&amp;9Lielā iela 15, Jelgava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3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5.28125" style="2" customWidth="1"/>
    <col min="2" max="2" width="4.00390625" style="2" customWidth="1"/>
    <col min="3" max="3" width="34.00390625" style="1" customWidth="1"/>
    <col min="4" max="4" width="6.140625" style="8" customWidth="1"/>
    <col min="5" max="5" width="8.421875" style="9" customWidth="1"/>
    <col min="6" max="6" width="6.8515625" style="1" customWidth="1"/>
    <col min="7" max="7" width="5.7109375" style="1" customWidth="1"/>
    <col min="8" max="8" width="7.7109375" style="2" customWidth="1"/>
    <col min="9" max="10" width="8.140625" style="2" customWidth="1"/>
    <col min="11" max="11" width="8.57421875" style="2" customWidth="1"/>
    <col min="12" max="12" width="10.8515625" style="2" customWidth="1"/>
    <col min="13" max="13" width="11.421875" style="2" customWidth="1"/>
    <col min="14" max="14" width="10.7109375" style="2" customWidth="1"/>
    <col min="15" max="15" width="10.28125" style="2" customWidth="1"/>
    <col min="16" max="16" width="12.7109375" style="2" customWidth="1"/>
    <col min="17" max="17" width="8.7109375" style="2" customWidth="1"/>
    <col min="18" max="18" width="13.28125" style="2" bestFit="1" customWidth="1"/>
    <col min="19" max="16384" width="9.140625" style="2" customWidth="1"/>
  </cols>
  <sheetData>
    <row r="1" spans="3:16" ht="20.25" customHeight="1">
      <c r="C1" s="37" t="s">
        <v>103</v>
      </c>
      <c r="D1" s="166" t="s">
        <v>77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3:7" ht="4.5" customHeight="1">
      <c r="C2" s="37"/>
      <c r="D2" s="2"/>
      <c r="E2" s="8"/>
      <c r="F2" s="2"/>
      <c r="G2" s="2"/>
    </row>
    <row r="3" spans="3:17" ht="16.5" customHeight="1">
      <c r="C3" s="38" t="s">
        <v>70</v>
      </c>
      <c r="D3" s="38" t="s">
        <v>119</v>
      </c>
      <c r="E3" s="8"/>
      <c r="F3" s="2"/>
      <c r="G3" s="2"/>
      <c r="Q3"/>
    </row>
    <row r="4" spans="3:18" ht="17.25" customHeight="1">
      <c r="C4" s="38" t="s">
        <v>71</v>
      </c>
      <c r="D4" s="38" t="s">
        <v>140</v>
      </c>
      <c r="E4" s="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/>
      <c r="R4" s="39"/>
    </row>
    <row r="5" spans="3:28" s="39" customFormat="1" ht="17.25" customHeight="1">
      <c r="C5" s="38" t="s">
        <v>72</v>
      </c>
      <c r="D5" s="38" t="s">
        <v>163</v>
      </c>
      <c r="AB5" s="40"/>
    </row>
    <row r="6" s="39" customFormat="1" ht="6.75" customHeight="1">
      <c r="Z6" s="40"/>
    </row>
    <row r="7" spans="3:17" ht="13.5" thickBot="1">
      <c r="C7" s="34"/>
      <c r="E7" s="33"/>
      <c r="F7" s="10"/>
      <c r="G7" s="10"/>
      <c r="L7" s="156"/>
      <c r="M7" s="157" t="s">
        <v>59</v>
      </c>
      <c r="N7" s="274"/>
      <c r="O7" s="274"/>
      <c r="P7" s="158" t="s">
        <v>91</v>
      </c>
      <c r="Q7"/>
    </row>
    <row r="8" spans="1:17" ht="15.75" customHeight="1">
      <c r="A8" s="155"/>
      <c r="B8" s="155"/>
      <c r="C8" s="34"/>
      <c r="E8" s="33"/>
      <c r="F8" s="10"/>
      <c r="G8" s="10"/>
      <c r="N8" s="149"/>
      <c r="O8" s="149"/>
      <c r="P8" s="149"/>
      <c r="Q8" s="149"/>
    </row>
    <row r="9" spans="1:17" ht="16.5" customHeight="1" thickBot="1">
      <c r="A9" s="155"/>
      <c r="B9" s="155"/>
      <c r="C9" s="2"/>
      <c r="D9" s="2"/>
      <c r="E9" s="2"/>
      <c r="F9" s="2"/>
      <c r="G9" s="2"/>
      <c r="L9" s="158"/>
      <c r="M9" s="157" t="s">
        <v>60</v>
      </c>
      <c r="N9" s="156"/>
      <c r="O9" s="161"/>
      <c r="P9" s="156"/>
      <c r="Q9"/>
    </row>
    <row r="10" spans="3:7" s="25" customFormat="1" ht="4.5" customHeight="1" thickBot="1">
      <c r="C10" s="35"/>
      <c r="D10" s="35"/>
      <c r="E10" s="35"/>
      <c r="F10" s="36"/>
      <c r="G10" s="36"/>
    </row>
    <row r="11" spans="1:16" s="11" customFormat="1" ht="20.25" customHeight="1" thickBot="1">
      <c r="A11" s="256" t="s">
        <v>18</v>
      </c>
      <c r="B11" s="258" t="s">
        <v>48</v>
      </c>
      <c r="C11" s="260" t="s">
        <v>6</v>
      </c>
      <c r="D11" s="256" t="s">
        <v>7</v>
      </c>
      <c r="E11" s="267" t="s">
        <v>8</v>
      </c>
      <c r="F11" s="272" t="s">
        <v>52</v>
      </c>
      <c r="G11" s="272" t="s">
        <v>82</v>
      </c>
      <c r="H11" s="270" t="s">
        <v>83</v>
      </c>
      <c r="I11" s="271"/>
      <c r="J11" s="271"/>
      <c r="K11" s="271"/>
      <c r="L11" s="264" t="s">
        <v>84</v>
      </c>
      <c r="M11" s="265"/>
      <c r="N11" s="265"/>
      <c r="O11" s="266"/>
      <c r="P11" s="262" t="s">
        <v>85</v>
      </c>
    </row>
    <row r="12" spans="1:16" s="11" customFormat="1" ht="27.75" customHeight="1" thickBot="1">
      <c r="A12" s="257"/>
      <c r="B12" s="259"/>
      <c r="C12" s="261"/>
      <c r="D12" s="257"/>
      <c r="E12" s="268"/>
      <c r="F12" s="273"/>
      <c r="G12" s="273"/>
      <c r="H12" s="135" t="s">
        <v>49</v>
      </c>
      <c r="I12" s="135" t="s">
        <v>86</v>
      </c>
      <c r="J12" s="140" t="s">
        <v>50</v>
      </c>
      <c r="K12" s="141" t="s">
        <v>87</v>
      </c>
      <c r="L12" s="139" t="s">
        <v>51</v>
      </c>
      <c r="M12" s="135" t="s">
        <v>88</v>
      </c>
      <c r="N12" s="135" t="s">
        <v>89</v>
      </c>
      <c r="O12" s="135" t="s">
        <v>90</v>
      </c>
      <c r="P12" s="263"/>
    </row>
    <row r="13" spans="1:16" s="15" customFormat="1" ht="15.75" thickBot="1">
      <c r="A13" s="24">
        <v>1</v>
      </c>
      <c r="B13" s="24"/>
      <c r="C13" s="24" t="s">
        <v>16</v>
      </c>
      <c r="D13" s="3"/>
      <c r="E13" s="21"/>
      <c r="F13" s="21"/>
      <c r="G13" s="21"/>
      <c r="H13" s="17"/>
      <c r="I13" s="13"/>
      <c r="J13" s="13"/>
      <c r="K13" s="13"/>
      <c r="L13" s="13"/>
      <c r="M13" s="16"/>
      <c r="N13" s="16"/>
      <c r="O13" s="16"/>
      <c r="P13" s="16"/>
    </row>
    <row r="14" spans="1:16" s="15" customFormat="1" ht="27" customHeight="1">
      <c r="A14" s="219" t="s">
        <v>19</v>
      </c>
      <c r="B14" s="136"/>
      <c r="C14" s="76" t="s">
        <v>125</v>
      </c>
      <c r="D14" s="29" t="s">
        <v>0</v>
      </c>
      <c r="E14" s="30">
        <v>782.8</v>
      </c>
      <c r="F14" s="30"/>
      <c r="G14" s="30"/>
      <c r="H14" s="30"/>
      <c r="I14" s="95"/>
      <c r="J14" s="95"/>
      <c r="K14" s="26"/>
      <c r="L14" s="26"/>
      <c r="M14" s="26"/>
      <c r="N14" s="26"/>
      <c r="O14" s="26"/>
      <c r="P14" s="27"/>
    </row>
    <row r="15" spans="1:16" s="15" customFormat="1" ht="27.75" customHeight="1">
      <c r="A15" s="77" t="s">
        <v>20</v>
      </c>
      <c r="B15" s="220"/>
      <c r="C15" s="73" t="s">
        <v>142</v>
      </c>
      <c r="D15" s="19" t="s">
        <v>1</v>
      </c>
      <c r="E15" s="22">
        <f>71.5*0.2*0.2*0.75</f>
        <v>2.1450000000000005</v>
      </c>
      <c r="F15" s="22"/>
      <c r="G15" s="22"/>
      <c r="H15" s="22"/>
      <c r="I15" s="31"/>
      <c r="J15" s="31"/>
      <c r="K15" s="20"/>
      <c r="L15" s="20"/>
      <c r="M15" s="20"/>
      <c r="N15" s="20"/>
      <c r="O15" s="20"/>
      <c r="P15" s="28"/>
    </row>
    <row r="16" spans="1:16" s="15" customFormat="1" ht="30" customHeight="1">
      <c r="A16" s="77" t="s">
        <v>21</v>
      </c>
      <c r="B16" s="220"/>
      <c r="C16" s="73" t="s">
        <v>126</v>
      </c>
      <c r="D16" s="19" t="s">
        <v>4</v>
      </c>
      <c r="E16" s="22">
        <v>271.3</v>
      </c>
      <c r="F16" s="22"/>
      <c r="G16" s="22"/>
      <c r="H16" s="22"/>
      <c r="I16" s="31"/>
      <c r="J16" s="31"/>
      <c r="K16" s="20"/>
      <c r="L16" s="20"/>
      <c r="M16" s="20"/>
      <c r="N16" s="20"/>
      <c r="O16" s="20"/>
      <c r="P16" s="28"/>
    </row>
    <row r="17" spans="1:16" s="15" customFormat="1" ht="24.75" customHeight="1">
      <c r="A17" s="77" t="s">
        <v>22</v>
      </c>
      <c r="B17" s="220"/>
      <c r="C17" s="73" t="s">
        <v>115</v>
      </c>
      <c r="D17" s="19" t="s">
        <v>4</v>
      </c>
      <c r="E17" s="22">
        <v>156</v>
      </c>
      <c r="F17" s="22"/>
      <c r="G17" s="22"/>
      <c r="H17" s="22"/>
      <c r="I17" s="31"/>
      <c r="J17" s="31"/>
      <c r="K17" s="20"/>
      <c r="L17" s="20"/>
      <c r="M17" s="20"/>
      <c r="N17" s="20"/>
      <c r="O17" s="20"/>
      <c r="P17" s="28"/>
    </row>
    <row r="18" spans="1:16" s="15" customFormat="1" ht="24.75" customHeight="1">
      <c r="A18" s="77" t="s">
        <v>23</v>
      </c>
      <c r="B18" s="220"/>
      <c r="C18" s="73" t="s">
        <v>127</v>
      </c>
      <c r="D18" s="19" t="s">
        <v>3</v>
      </c>
      <c r="E18" s="22">
        <v>4</v>
      </c>
      <c r="F18" s="22"/>
      <c r="G18" s="22"/>
      <c r="H18" s="22"/>
      <c r="I18" s="31"/>
      <c r="J18" s="31"/>
      <c r="K18" s="20"/>
      <c r="L18" s="20"/>
      <c r="M18" s="20"/>
      <c r="N18" s="20"/>
      <c r="O18" s="20"/>
      <c r="P18" s="28"/>
    </row>
    <row r="19" spans="1:16" s="32" customFormat="1" ht="25.5" customHeight="1">
      <c r="A19" s="77" t="s">
        <v>123</v>
      </c>
      <c r="B19" s="220"/>
      <c r="C19" s="73" t="s">
        <v>139</v>
      </c>
      <c r="D19" s="19" t="s">
        <v>1</v>
      </c>
      <c r="E19" s="22">
        <v>0.6</v>
      </c>
      <c r="F19" s="22"/>
      <c r="G19" s="22"/>
      <c r="H19" s="22"/>
      <c r="I19" s="31"/>
      <c r="J19" s="31"/>
      <c r="K19" s="20"/>
      <c r="L19" s="20"/>
      <c r="M19" s="20"/>
      <c r="N19" s="20"/>
      <c r="O19" s="20"/>
      <c r="P19" s="28"/>
    </row>
    <row r="20" spans="1:16" s="32" customFormat="1" ht="25.5" customHeight="1">
      <c r="A20" s="77" t="s">
        <v>124</v>
      </c>
      <c r="B20" s="220"/>
      <c r="C20" s="73" t="s">
        <v>102</v>
      </c>
      <c r="D20" s="19" t="s">
        <v>0</v>
      </c>
      <c r="E20" s="22">
        <v>613</v>
      </c>
      <c r="F20" s="22"/>
      <c r="G20" s="22"/>
      <c r="H20" s="22"/>
      <c r="I20" s="31"/>
      <c r="J20" s="31"/>
      <c r="K20" s="20"/>
      <c r="L20" s="20"/>
      <c r="M20" s="20"/>
      <c r="N20" s="20"/>
      <c r="O20" s="20"/>
      <c r="P20" s="28"/>
    </row>
    <row r="21" spans="1:16" s="32" customFormat="1" ht="37.5" customHeight="1">
      <c r="A21" s="77" t="s">
        <v>128</v>
      </c>
      <c r="B21" s="220"/>
      <c r="C21" s="73" t="s">
        <v>143</v>
      </c>
      <c r="D21" s="19" t="s">
        <v>1</v>
      </c>
      <c r="E21" s="22">
        <v>1.6</v>
      </c>
      <c r="F21" s="22"/>
      <c r="G21" s="22"/>
      <c r="H21" s="22"/>
      <c r="I21" s="31"/>
      <c r="J21" s="31"/>
      <c r="K21" s="20"/>
      <c r="L21" s="20"/>
      <c r="M21" s="20"/>
      <c r="N21" s="20"/>
      <c r="O21" s="20"/>
      <c r="P21" s="28"/>
    </row>
    <row r="22" spans="1:18" s="32" customFormat="1" ht="18.75" customHeight="1" thickBot="1">
      <c r="A22" s="78" t="s">
        <v>129</v>
      </c>
      <c r="B22" s="221"/>
      <c r="C22" s="79" t="s">
        <v>63</v>
      </c>
      <c r="D22" s="68" t="s">
        <v>64</v>
      </c>
      <c r="E22" s="72">
        <v>16</v>
      </c>
      <c r="F22" s="72"/>
      <c r="G22" s="72"/>
      <c r="H22" s="72"/>
      <c r="I22" s="106"/>
      <c r="J22" s="106"/>
      <c r="K22" s="69"/>
      <c r="L22" s="69"/>
      <c r="M22" s="69"/>
      <c r="N22" s="69"/>
      <c r="O22" s="69"/>
      <c r="P22" s="70"/>
      <c r="R22" s="243"/>
    </row>
    <row r="23" spans="3:16" ht="12.75">
      <c r="C23" s="6" t="s">
        <v>2</v>
      </c>
      <c r="D23" s="5"/>
      <c r="E23" s="4"/>
      <c r="F23" s="4"/>
      <c r="G23" s="4"/>
      <c r="H23" s="87"/>
      <c r="I23" s="87"/>
      <c r="J23" s="87"/>
      <c r="K23" s="18"/>
      <c r="L23" s="18"/>
      <c r="M23" s="89"/>
      <c r="N23" s="89"/>
      <c r="O23" s="89"/>
      <c r="P23" s="80"/>
    </row>
    <row r="24" spans="1:17" s="15" customFormat="1" ht="15.75" thickBot="1">
      <c r="A24" s="24">
        <v>2</v>
      </c>
      <c r="B24" s="24"/>
      <c r="C24" s="24" t="s">
        <v>65</v>
      </c>
      <c r="D24" s="3"/>
      <c r="E24" s="21"/>
      <c r="F24" s="4"/>
      <c r="G24" s="4"/>
      <c r="H24" s="87"/>
      <c r="I24" s="91"/>
      <c r="J24" s="91"/>
      <c r="K24" s="18"/>
      <c r="L24" s="18"/>
      <c r="M24" s="18"/>
      <c r="N24" s="18"/>
      <c r="O24" s="18"/>
      <c r="P24" s="18"/>
      <c r="Q24" s="7"/>
    </row>
    <row r="25" spans="1:16" ht="12.75">
      <c r="A25" s="96" t="s">
        <v>24</v>
      </c>
      <c r="B25" s="165"/>
      <c r="C25" s="93" t="s">
        <v>144</v>
      </c>
      <c r="D25" s="94" t="s">
        <v>1</v>
      </c>
      <c r="E25" s="30">
        <f>E19</f>
        <v>0.6</v>
      </c>
      <c r="F25" s="30"/>
      <c r="G25" s="30"/>
      <c r="H25" s="84"/>
      <c r="I25" s="95"/>
      <c r="J25" s="95"/>
      <c r="K25" s="26"/>
      <c r="L25" s="26"/>
      <c r="M25" s="26"/>
      <c r="N25" s="26"/>
      <c r="O25" s="26"/>
      <c r="P25" s="27"/>
    </row>
    <row r="26" spans="1:17" s="7" customFormat="1" ht="12.75">
      <c r="A26" s="97"/>
      <c r="B26" s="163"/>
      <c r="C26" s="66" t="s">
        <v>130</v>
      </c>
      <c r="D26" s="23" t="s">
        <v>1</v>
      </c>
      <c r="E26" s="22">
        <f>E25*1.05</f>
        <v>0.63</v>
      </c>
      <c r="F26" s="22"/>
      <c r="G26" s="22"/>
      <c r="H26" s="85"/>
      <c r="I26" s="31"/>
      <c r="J26" s="31"/>
      <c r="K26" s="20"/>
      <c r="L26" s="20"/>
      <c r="M26" s="20"/>
      <c r="N26" s="20"/>
      <c r="O26" s="20"/>
      <c r="P26" s="28"/>
      <c r="Q26" s="2"/>
    </row>
    <row r="27" spans="1:16" ht="12.75">
      <c r="A27" s="97"/>
      <c r="B27" s="163"/>
      <c r="C27" s="65" t="s">
        <v>131</v>
      </c>
      <c r="D27" s="19" t="s">
        <v>1</v>
      </c>
      <c r="E27" s="22">
        <f>E25</f>
        <v>0.6</v>
      </c>
      <c r="F27" s="22"/>
      <c r="G27" s="22"/>
      <c r="H27" s="85"/>
      <c r="I27" s="31"/>
      <c r="J27" s="31"/>
      <c r="K27" s="20"/>
      <c r="L27" s="20"/>
      <c r="M27" s="20"/>
      <c r="N27" s="20"/>
      <c r="O27" s="20"/>
      <c r="P27" s="28"/>
    </row>
    <row r="28" spans="1:16" ht="12.75">
      <c r="A28" s="97" t="s">
        <v>25</v>
      </c>
      <c r="B28" s="163"/>
      <c r="C28" s="64" t="s">
        <v>104</v>
      </c>
      <c r="D28" s="23" t="s">
        <v>1</v>
      </c>
      <c r="E28" s="22">
        <f>E14/0.35*0.04*0.1*0.5</f>
        <v>4.473142857142857</v>
      </c>
      <c r="F28" s="22"/>
      <c r="G28" s="22"/>
      <c r="H28" s="85"/>
      <c r="I28" s="31"/>
      <c r="J28" s="31"/>
      <c r="K28" s="20"/>
      <c r="L28" s="20"/>
      <c r="M28" s="20"/>
      <c r="N28" s="20"/>
      <c r="O28" s="20"/>
      <c r="P28" s="28"/>
    </row>
    <row r="29" spans="1:17" s="7" customFormat="1" ht="12.75">
      <c r="A29" s="97"/>
      <c r="B29" s="163"/>
      <c r="C29" s="66" t="s">
        <v>145</v>
      </c>
      <c r="D29" s="23" t="s">
        <v>1</v>
      </c>
      <c r="E29" s="22">
        <f>E28*1.1</f>
        <v>4.920457142857144</v>
      </c>
      <c r="F29" s="22"/>
      <c r="G29" s="22"/>
      <c r="H29" s="85"/>
      <c r="I29" s="31"/>
      <c r="J29" s="31"/>
      <c r="K29" s="20"/>
      <c r="L29" s="20"/>
      <c r="M29" s="20"/>
      <c r="N29" s="20"/>
      <c r="O29" s="20"/>
      <c r="P29" s="28"/>
      <c r="Q29" s="2"/>
    </row>
    <row r="30" spans="1:16" ht="12.75">
      <c r="A30" s="97"/>
      <c r="B30" s="163"/>
      <c r="C30" s="65" t="s">
        <v>131</v>
      </c>
      <c r="D30" s="19" t="s">
        <v>0</v>
      </c>
      <c r="E30" s="22">
        <f>E28</f>
        <v>4.473142857142857</v>
      </c>
      <c r="F30" s="22"/>
      <c r="G30" s="22"/>
      <c r="H30" s="85"/>
      <c r="I30" s="31"/>
      <c r="J30" s="31"/>
      <c r="K30" s="20"/>
      <c r="L30" s="20"/>
      <c r="M30" s="20"/>
      <c r="N30" s="20"/>
      <c r="O30" s="20"/>
      <c r="P30" s="28"/>
    </row>
    <row r="31" spans="1:16" ht="12.75">
      <c r="A31" s="97" t="s">
        <v>26</v>
      </c>
      <c r="B31" s="163"/>
      <c r="C31" s="64" t="s">
        <v>105</v>
      </c>
      <c r="D31" s="23" t="s">
        <v>0</v>
      </c>
      <c r="E31" s="22">
        <f>E14+20</f>
        <v>802.8</v>
      </c>
      <c r="F31" s="22"/>
      <c r="G31" s="22"/>
      <c r="H31" s="85"/>
      <c r="I31" s="31"/>
      <c r="J31" s="31"/>
      <c r="K31" s="20"/>
      <c r="L31" s="20"/>
      <c r="M31" s="20"/>
      <c r="N31" s="20"/>
      <c r="O31" s="20"/>
      <c r="P31" s="28"/>
    </row>
    <row r="32" spans="1:16" ht="25.5">
      <c r="A32" s="227"/>
      <c r="B32" s="164"/>
      <c r="C32" s="65" t="s">
        <v>114</v>
      </c>
      <c r="D32" s="19" t="s">
        <v>0</v>
      </c>
      <c r="E32" s="22">
        <f>E31*1.15</f>
        <v>923.2199999999999</v>
      </c>
      <c r="F32" s="22"/>
      <c r="G32" s="22"/>
      <c r="H32" s="85"/>
      <c r="I32" s="31"/>
      <c r="J32" s="31"/>
      <c r="K32" s="20"/>
      <c r="L32" s="20"/>
      <c r="M32" s="20"/>
      <c r="N32" s="20"/>
      <c r="O32" s="20"/>
      <c r="P32" s="28"/>
    </row>
    <row r="33" spans="1:16" ht="28.5" customHeight="1">
      <c r="A33" s="227"/>
      <c r="B33" s="164"/>
      <c r="C33" s="65" t="s">
        <v>151</v>
      </c>
      <c r="D33" s="19" t="s">
        <v>0</v>
      </c>
      <c r="E33" s="22">
        <f>E32</f>
        <v>923.2199999999999</v>
      </c>
      <c r="F33" s="22"/>
      <c r="G33" s="22"/>
      <c r="H33" s="85"/>
      <c r="I33" s="31"/>
      <c r="J33" s="31"/>
      <c r="K33" s="20"/>
      <c r="L33" s="20"/>
      <c r="M33" s="20"/>
      <c r="N33" s="20"/>
      <c r="O33" s="20"/>
      <c r="P33" s="28"/>
    </row>
    <row r="34" spans="1:18" ht="12.75">
      <c r="A34" s="227"/>
      <c r="B34" s="164"/>
      <c r="C34" s="65" t="s">
        <v>150</v>
      </c>
      <c r="D34" s="19" t="s">
        <v>0</v>
      </c>
      <c r="E34" s="22">
        <f>E31</f>
        <v>802.8</v>
      </c>
      <c r="F34" s="22"/>
      <c r="G34" s="22"/>
      <c r="H34" s="85"/>
      <c r="I34" s="31"/>
      <c r="J34" s="31"/>
      <c r="K34" s="20"/>
      <c r="L34" s="20"/>
      <c r="M34" s="20"/>
      <c r="N34" s="20"/>
      <c r="O34" s="20"/>
      <c r="P34" s="28"/>
      <c r="Q34" s="160"/>
      <c r="R34" s="107"/>
    </row>
    <row r="35" spans="1:16" ht="25.5">
      <c r="A35" s="97" t="s">
        <v>33</v>
      </c>
      <c r="B35" s="163"/>
      <c r="C35" s="64" t="s">
        <v>146</v>
      </c>
      <c r="D35" s="23" t="s">
        <v>4</v>
      </c>
      <c r="E35" s="22">
        <v>205</v>
      </c>
      <c r="F35" s="22"/>
      <c r="G35" s="22"/>
      <c r="H35" s="85"/>
      <c r="I35" s="31"/>
      <c r="J35" s="31"/>
      <c r="K35" s="20"/>
      <c r="L35" s="20"/>
      <c r="M35" s="20"/>
      <c r="N35" s="20"/>
      <c r="O35" s="20"/>
      <c r="P35" s="28"/>
    </row>
    <row r="36" spans="1:16" ht="51">
      <c r="A36" s="97" t="s">
        <v>74</v>
      </c>
      <c r="B36" s="163"/>
      <c r="C36" s="64" t="s">
        <v>164</v>
      </c>
      <c r="D36" s="23" t="s">
        <v>0</v>
      </c>
      <c r="E36" s="22">
        <v>28</v>
      </c>
      <c r="F36" s="22"/>
      <c r="G36" s="22"/>
      <c r="H36" s="85"/>
      <c r="I36" s="31"/>
      <c r="J36" s="31"/>
      <c r="K36" s="20"/>
      <c r="L36" s="20"/>
      <c r="M36" s="20"/>
      <c r="N36" s="20"/>
      <c r="O36" s="20"/>
      <c r="P36" s="28"/>
    </row>
    <row r="37" spans="1:19" ht="12.75">
      <c r="A37" s="227" t="s">
        <v>76</v>
      </c>
      <c r="B37" s="164"/>
      <c r="C37" s="64" t="s">
        <v>106</v>
      </c>
      <c r="D37" s="23" t="s">
        <v>3</v>
      </c>
      <c r="E37" s="22">
        <v>2</v>
      </c>
      <c r="F37" s="22"/>
      <c r="G37" s="22"/>
      <c r="H37" s="85"/>
      <c r="I37" s="31"/>
      <c r="J37" s="31"/>
      <c r="K37" s="20"/>
      <c r="L37" s="20"/>
      <c r="M37" s="20"/>
      <c r="N37" s="20"/>
      <c r="O37" s="20"/>
      <c r="P37" s="28"/>
      <c r="Q37" s="7"/>
      <c r="R37" s="160"/>
      <c r="S37" s="107"/>
    </row>
    <row r="38" spans="1:19" ht="38.25">
      <c r="A38" s="227" t="s">
        <v>135</v>
      </c>
      <c r="B38" s="164"/>
      <c r="C38" s="64" t="s">
        <v>152</v>
      </c>
      <c r="D38" s="23" t="s">
        <v>3</v>
      </c>
      <c r="E38" s="22">
        <v>1</v>
      </c>
      <c r="F38" s="22"/>
      <c r="G38" s="22"/>
      <c r="H38" s="85"/>
      <c r="I38" s="31"/>
      <c r="J38" s="31"/>
      <c r="K38" s="20"/>
      <c r="L38" s="20"/>
      <c r="M38" s="20"/>
      <c r="N38" s="20"/>
      <c r="O38" s="20"/>
      <c r="P38" s="28"/>
      <c r="Q38" s="7"/>
      <c r="R38" s="160"/>
      <c r="S38" s="107"/>
    </row>
    <row r="39" spans="1:19" ht="26.25" thickBot="1">
      <c r="A39" s="228" t="s">
        <v>153</v>
      </c>
      <c r="B39" s="229"/>
      <c r="C39" s="230" t="s">
        <v>132</v>
      </c>
      <c r="D39" s="231" t="s">
        <v>4</v>
      </c>
      <c r="E39" s="72">
        <v>110</v>
      </c>
      <c r="F39" s="72"/>
      <c r="G39" s="72"/>
      <c r="H39" s="86"/>
      <c r="I39" s="106"/>
      <c r="J39" s="106"/>
      <c r="K39" s="69"/>
      <c r="L39" s="69"/>
      <c r="M39" s="69"/>
      <c r="N39" s="69"/>
      <c r="O39" s="69"/>
      <c r="P39" s="70"/>
      <c r="Q39" s="7"/>
      <c r="R39" s="160"/>
      <c r="S39" s="107"/>
    </row>
    <row r="40" spans="3:16" ht="12.75">
      <c r="C40" s="6" t="s">
        <v>9</v>
      </c>
      <c r="D40" s="6"/>
      <c r="E40" s="4"/>
      <c r="F40" s="21"/>
      <c r="G40" s="21"/>
      <c r="H40" s="17"/>
      <c r="I40" s="18"/>
      <c r="J40" s="18"/>
      <c r="K40" s="18"/>
      <c r="L40" s="88"/>
      <c r="M40" s="18"/>
      <c r="N40" s="18"/>
      <c r="O40" s="16"/>
      <c r="P40" s="80"/>
    </row>
    <row r="41" spans="1:16" s="15" customFormat="1" ht="15.75" thickBot="1">
      <c r="A41" s="24">
        <v>3</v>
      </c>
      <c r="B41" s="24"/>
      <c r="C41" s="24" t="s">
        <v>17</v>
      </c>
      <c r="D41" s="3"/>
      <c r="E41" s="21"/>
      <c r="F41" s="4"/>
      <c r="G41" s="4"/>
      <c r="H41" s="87"/>
      <c r="I41" s="88"/>
      <c r="J41" s="88"/>
      <c r="K41" s="88"/>
      <c r="L41" s="88"/>
      <c r="M41" s="18"/>
      <c r="N41" s="18"/>
      <c r="O41" s="89"/>
      <c r="P41" s="18"/>
    </row>
    <row r="42" spans="1:16" ht="12.75">
      <c r="A42" s="96" t="s">
        <v>27</v>
      </c>
      <c r="B42" s="165"/>
      <c r="C42" s="93" t="s">
        <v>116</v>
      </c>
      <c r="D42" s="94" t="s">
        <v>4</v>
      </c>
      <c r="E42" s="30">
        <v>143.3</v>
      </c>
      <c r="F42" s="30"/>
      <c r="G42" s="30"/>
      <c r="H42" s="84"/>
      <c r="I42" s="95"/>
      <c r="J42" s="95"/>
      <c r="K42" s="26"/>
      <c r="L42" s="26"/>
      <c r="M42" s="26"/>
      <c r="N42" s="26"/>
      <c r="O42" s="26"/>
      <c r="P42" s="27"/>
    </row>
    <row r="43" spans="1:17" ht="25.5">
      <c r="A43" s="97"/>
      <c r="B43" s="241"/>
      <c r="C43" s="130" t="s">
        <v>117</v>
      </c>
      <c r="D43" s="124" t="s">
        <v>4</v>
      </c>
      <c r="E43" s="125">
        <f>E42*1.1</f>
        <v>157.63000000000002</v>
      </c>
      <c r="F43" s="125"/>
      <c r="G43" s="125"/>
      <c r="H43" s="128"/>
      <c r="I43" s="31"/>
      <c r="J43" s="31"/>
      <c r="K43" s="20"/>
      <c r="L43" s="20"/>
      <c r="M43" s="20"/>
      <c r="N43" s="20"/>
      <c r="O43" s="20"/>
      <c r="P43" s="28"/>
      <c r="Q43" s="202"/>
    </row>
    <row r="44" spans="1:16" ht="12.75">
      <c r="A44" s="97"/>
      <c r="B44" s="163"/>
      <c r="C44" s="65" t="s">
        <v>73</v>
      </c>
      <c r="D44" s="19" t="s">
        <v>3</v>
      </c>
      <c r="E44" s="22">
        <f>E42/2</f>
        <v>71.65</v>
      </c>
      <c r="F44" s="22"/>
      <c r="G44" s="22"/>
      <c r="H44" s="85"/>
      <c r="I44" s="31"/>
      <c r="J44" s="31"/>
      <c r="K44" s="20"/>
      <c r="L44" s="20"/>
      <c r="M44" s="20"/>
      <c r="N44" s="20"/>
      <c r="O44" s="20"/>
      <c r="P44" s="28"/>
    </row>
    <row r="45" spans="1:16" ht="12.75">
      <c r="A45" s="97" t="s">
        <v>28</v>
      </c>
      <c r="B45" s="163"/>
      <c r="C45" s="64" t="s">
        <v>107</v>
      </c>
      <c r="D45" s="23" t="s">
        <v>4</v>
      </c>
      <c r="E45" s="22">
        <v>128</v>
      </c>
      <c r="F45" s="22"/>
      <c r="G45" s="22"/>
      <c r="H45" s="85"/>
      <c r="I45" s="31"/>
      <c r="J45" s="31"/>
      <c r="K45" s="20"/>
      <c r="L45" s="20"/>
      <c r="M45" s="20"/>
      <c r="N45" s="20"/>
      <c r="O45" s="20"/>
      <c r="P45" s="28"/>
    </row>
    <row r="46" spans="1:16" ht="28.5" customHeight="1">
      <c r="A46" s="97"/>
      <c r="B46" s="163"/>
      <c r="C46" s="65" t="s">
        <v>118</v>
      </c>
      <c r="D46" s="19" t="s">
        <v>4</v>
      </c>
      <c r="E46" s="22">
        <f>E45*1.1</f>
        <v>140.8</v>
      </c>
      <c r="F46" s="22"/>
      <c r="G46" s="22"/>
      <c r="H46" s="85"/>
      <c r="I46" s="31"/>
      <c r="J46" s="31"/>
      <c r="K46" s="20"/>
      <c r="L46" s="20"/>
      <c r="M46" s="20"/>
      <c r="N46" s="20"/>
      <c r="O46" s="20"/>
      <c r="P46" s="28"/>
    </row>
    <row r="47" spans="1:16" ht="12.75">
      <c r="A47" s="97"/>
      <c r="B47" s="163"/>
      <c r="C47" s="65" t="s">
        <v>73</v>
      </c>
      <c r="D47" s="19" t="s">
        <v>3</v>
      </c>
      <c r="E47" s="22">
        <f>E45/2</f>
        <v>64</v>
      </c>
      <c r="F47" s="22"/>
      <c r="G47" s="22"/>
      <c r="H47" s="85"/>
      <c r="I47" s="31"/>
      <c r="J47" s="31"/>
      <c r="K47" s="20"/>
      <c r="L47" s="20"/>
      <c r="M47" s="20"/>
      <c r="N47" s="20"/>
      <c r="O47" s="20"/>
      <c r="P47" s="28"/>
    </row>
    <row r="48" spans="1:16" ht="26.25" thickBot="1">
      <c r="A48" s="98" t="s">
        <v>157</v>
      </c>
      <c r="B48" s="240"/>
      <c r="C48" s="230" t="s">
        <v>155</v>
      </c>
      <c r="D48" s="231" t="s">
        <v>156</v>
      </c>
      <c r="E48" s="72">
        <v>10</v>
      </c>
      <c r="F48" s="72"/>
      <c r="G48" s="72"/>
      <c r="H48" s="86"/>
      <c r="I48" s="106"/>
      <c r="J48" s="106"/>
      <c r="K48" s="69"/>
      <c r="L48" s="69"/>
      <c r="M48" s="69"/>
      <c r="N48" s="69"/>
      <c r="O48" s="69"/>
      <c r="P48" s="70"/>
    </row>
    <row r="49" spans="3:16" ht="12.75">
      <c r="C49" s="6" t="s">
        <v>9</v>
      </c>
      <c r="D49" s="6"/>
      <c r="E49" s="4"/>
      <c r="F49" s="4"/>
      <c r="G49" s="4"/>
      <c r="H49" s="87"/>
      <c r="I49" s="88"/>
      <c r="J49" s="88"/>
      <c r="K49" s="88"/>
      <c r="L49" s="88"/>
      <c r="M49" s="18"/>
      <c r="N49" s="18"/>
      <c r="O49" s="18"/>
      <c r="P49" s="80"/>
    </row>
    <row r="50" spans="1:17" s="15" customFormat="1" ht="15.75" thickBot="1">
      <c r="A50" s="24" t="s">
        <v>42</v>
      </c>
      <c r="B50" s="24"/>
      <c r="C50" s="24" t="s">
        <v>108</v>
      </c>
      <c r="D50" s="3"/>
      <c r="E50" s="21"/>
      <c r="F50" s="4"/>
      <c r="G50" s="4"/>
      <c r="H50" s="87"/>
      <c r="I50" s="87"/>
      <c r="J50" s="87"/>
      <c r="K50" s="18"/>
      <c r="L50" s="18"/>
      <c r="M50" s="18"/>
      <c r="N50" s="18"/>
      <c r="O50" s="18"/>
      <c r="P50" s="18"/>
      <c r="Q50" s="7"/>
    </row>
    <row r="51" spans="1:16" ht="20.25" customHeight="1">
      <c r="A51" s="96" t="s">
        <v>29</v>
      </c>
      <c r="B51" s="165"/>
      <c r="C51" s="93" t="s">
        <v>109</v>
      </c>
      <c r="D51" s="29" t="s">
        <v>1</v>
      </c>
      <c r="E51" s="30">
        <v>0.9</v>
      </c>
      <c r="F51" s="30"/>
      <c r="G51" s="30"/>
      <c r="H51" s="84"/>
      <c r="I51" s="178"/>
      <c r="J51" s="178"/>
      <c r="K51" s="179"/>
      <c r="L51" s="179"/>
      <c r="M51" s="179"/>
      <c r="N51" s="179"/>
      <c r="O51" s="179"/>
      <c r="P51" s="180"/>
    </row>
    <row r="52" spans="1:16" ht="79.5">
      <c r="A52" s="97" t="s">
        <v>30</v>
      </c>
      <c r="B52" s="163"/>
      <c r="C52" s="242" t="s">
        <v>147</v>
      </c>
      <c r="D52" s="19" t="s">
        <v>0</v>
      </c>
      <c r="E52" s="22">
        <v>90.9</v>
      </c>
      <c r="F52" s="22"/>
      <c r="G52" s="22"/>
      <c r="H52" s="85"/>
      <c r="I52" s="128"/>
      <c r="J52" s="128"/>
      <c r="K52" s="126"/>
      <c r="L52" s="126"/>
      <c r="M52" s="126"/>
      <c r="N52" s="126"/>
      <c r="O52" s="126"/>
      <c r="P52" s="129"/>
    </row>
    <row r="53" spans="1:16" ht="12.75">
      <c r="A53" s="97" t="s">
        <v>31</v>
      </c>
      <c r="B53" s="163"/>
      <c r="C53" s="64" t="s">
        <v>75</v>
      </c>
      <c r="D53" s="19" t="s">
        <v>0</v>
      </c>
      <c r="E53" s="22">
        <f>E52</f>
        <v>90.9</v>
      </c>
      <c r="F53" s="22"/>
      <c r="G53" s="22"/>
      <c r="H53" s="85"/>
      <c r="I53" s="128"/>
      <c r="J53" s="128"/>
      <c r="K53" s="126"/>
      <c r="L53" s="126"/>
      <c r="M53" s="126"/>
      <c r="N53" s="126"/>
      <c r="O53" s="126"/>
      <c r="P53" s="129"/>
    </row>
    <row r="54" spans="1:17" ht="25.5">
      <c r="A54" s="97"/>
      <c r="B54" s="163"/>
      <c r="C54" s="65" t="s">
        <v>165</v>
      </c>
      <c r="D54" s="19" t="s">
        <v>5</v>
      </c>
      <c r="E54" s="22">
        <f>E53*0.45*1.2</f>
        <v>49.086</v>
      </c>
      <c r="F54" s="22"/>
      <c r="G54" s="22"/>
      <c r="H54" s="85"/>
      <c r="I54" s="128"/>
      <c r="J54" s="128"/>
      <c r="K54" s="126"/>
      <c r="L54" s="126"/>
      <c r="M54" s="126"/>
      <c r="N54" s="126"/>
      <c r="O54" s="126"/>
      <c r="P54" s="129"/>
      <c r="Q54" s="15"/>
    </row>
    <row r="55" spans="1:16" ht="13.5" thickBot="1">
      <c r="A55" s="98"/>
      <c r="B55" s="240"/>
      <c r="C55" s="83" t="s">
        <v>66</v>
      </c>
      <c r="D55" s="68" t="s">
        <v>0</v>
      </c>
      <c r="E55" s="72">
        <f>E53</f>
        <v>90.9</v>
      </c>
      <c r="F55" s="72"/>
      <c r="G55" s="72"/>
      <c r="H55" s="86"/>
      <c r="I55" s="108"/>
      <c r="J55" s="108"/>
      <c r="K55" s="109"/>
      <c r="L55" s="109"/>
      <c r="M55" s="109"/>
      <c r="N55" s="109"/>
      <c r="O55" s="109"/>
      <c r="P55" s="110"/>
    </row>
    <row r="56" spans="3:16" ht="12.75">
      <c r="C56" s="6" t="s">
        <v>9</v>
      </c>
      <c r="D56" s="6"/>
      <c r="E56" s="4"/>
      <c r="F56" s="21"/>
      <c r="G56" s="21"/>
      <c r="H56" s="17"/>
      <c r="I56" s="17"/>
      <c r="J56" s="17"/>
      <c r="K56" s="18"/>
      <c r="L56" s="18"/>
      <c r="M56" s="18"/>
      <c r="N56" s="18"/>
      <c r="O56" s="16"/>
      <c r="P56" s="80"/>
    </row>
    <row r="57" spans="3:16" ht="12.75">
      <c r="C57" s="6"/>
      <c r="D57" s="6"/>
      <c r="E57" s="4"/>
      <c r="F57" s="21"/>
      <c r="G57" s="21"/>
      <c r="H57" s="17"/>
      <c r="I57" s="17"/>
      <c r="J57" s="17"/>
      <c r="K57" s="18"/>
      <c r="L57" s="18"/>
      <c r="M57" s="18"/>
      <c r="N57" s="18"/>
      <c r="O57" s="16"/>
      <c r="P57" s="80"/>
    </row>
    <row r="58" spans="1:16" ht="15.75" thickBot="1">
      <c r="A58" s="81" t="s">
        <v>110</v>
      </c>
      <c r="C58" s="81" t="s">
        <v>111</v>
      </c>
      <c r="F58" s="4"/>
      <c r="G58" s="4"/>
      <c r="H58" s="87"/>
      <c r="I58" s="88"/>
      <c r="J58" s="88"/>
      <c r="K58" s="88"/>
      <c r="L58" s="88"/>
      <c r="M58" s="18"/>
      <c r="N58" s="18"/>
      <c r="O58" s="18"/>
      <c r="P58" s="18"/>
    </row>
    <row r="59" spans="1:16" ht="26.25" thickBot="1">
      <c r="A59" s="203" t="s">
        <v>32</v>
      </c>
      <c r="B59" s="204"/>
      <c r="C59" s="205" t="s">
        <v>149</v>
      </c>
      <c r="D59" s="206" t="s">
        <v>1</v>
      </c>
      <c r="E59" s="207">
        <v>5.4</v>
      </c>
      <c r="F59" s="207"/>
      <c r="G59" s="207"/>
      <c r="H59" s="208"/>
      <c r="I59" s="208"/>
      <c r="J59" s="208"/>
      <c r="K59" s="209"/>
      <c r="L59" s="210"/>
      <c r="M59" s="210"/>
      <c r="N59" s="210"/>
      <c r="O59" s="210"/>
      <c r="P59" s="211"/>
    </row>
    <row r="60" spans="1:16" ht="12.75">
      <c r="A60" s="74"/>
      <c r="C60" s="6" t="s">
        <v>9</v>
      </c>
      <c r="D60" s="5"/>
      <c r="E60" s="123"/>
      <c r="F60" s="4"/>
      <c r="G60" s="4"/>
      <c r="H60" s="87"/>
      <c r="I60" s="88"/>
      <c r="J60" s="88"/>
      <c r="K60" s="88"/>
      <c r="L60" s="88"/>
      <c r="M60" s="18"/>
      <c r="N60" s="18"/>
      <c r="O60" s="18"/>
      <c r="P60" s="80"/>
    </row>
    <row r="61" spans="3:16" ht="12.75">
      <c r="C61" s="6"/>
      <c r="D61" s="6"/>
      <c r="E61" s="4"/>
      <c r="F61" s="21"/>
      <c r="G61" s="21"/>
      <c r="H61" s="17"/>
      <c r="I61" s="17"/>
      <c r="J61" s="17"/>
      <c r="K61" s="18"/>
      <c r="L61" s="18"/>
      <c r="M61" s="18"/>
      <c r="N61" s="18"/>
      <c r="O61" s="16"/>
      <c r="P61" s="80"/>
    </row>
    <row r="62" spans="1:16" s="15" customFormat="1" ht="15.75" thickBot="1">
      <c r="A62" s="24">
        <v>6</v>
      </c>
      <c r="B62" s="24"/>
      <c r="C62" s="24" t="s">
        <v>79</v>
      </c>
      <c r="D62" s="3"/>
      <c r="E62" s="21"/>
      <c r="F62" s="4"/>
      <c r="G62" s="4"/>
      <c r="H62" s="87"/>
      <c r="I62" s="88"/>
      <c r="J62" s="88"/>
      <c r="K62" s="88"/>
      <c r="L62" s="88"/>
      <c r="M62" s="18"/>
      <c r="N62" s="18"/>
      <c r="O62" s="89"/>
      <c r="P62" s="18"/>
    </row>
    <row r="63" spans="1:16" ht="25.5">
      <c r="A63" s="96" t="s">
        <v>44</v>
      </c>
      <c r="B63" s="142"/>
      <c r="C63" s="93" t="s">
        <v>97</v>
      </c>
      <c r="D63" s="94" t="s">
        <v>0</v>
      </c>
      <c r="E63" s="30">
        <f>E20</f>
        <v>613</v>
      </c>
      <c r="F63" s="30"/>
      <c r="G63" s="30"/>
      <c r="H63" s="84"/>
      <c r="I63" s="95"/>
      <c r="J63" s="95"/>
      <c r="K63" s="26"/>
      <c r="L63" s="26"/>
      <c r="M63" s="26"/>
      <c r="N63" s="26"/>
      <c r="O63" s="26"/>
      <c r="P63" s="27"/>
    </row>
    <row r="64" spans="1:18" ht="25.5">
      <c r="A64" s="245"/>
      <c r="B64" s="246"/>
      <c r="C64" s="247" t="s">
        <v>166</v>
      </c>
      <c r="D64" s="248" t="s">
        <v>1</v>
      </c>
      <c r="E64" s="249">
        <f>E63*0.2*1.15</f>
        <v>140.99</v>
      </c>
      <c r="F64" s="249"/>
      <c r="G64" s="249"/>
      <c r="H64" s="250"/>
      <c r="I64" s="251"/>
      <c r="J64" s="251"/>
      <c r="K64" s="252"/>
      <c r="L64" s="252"/>
      <c r="M64" s="252"/>
      <c r="N64" s="252"/>
      <c r="O64" s="252"/>
      <c r="P64" s="253"/>
      <c r="Q64" s="244"/>
      <c r="R64" s="107"/>
    </row>
    <row r="65" spans="1:16" ht="12.75">
      <c r="A65" s="97" t="s">
        <v>45</v>
      </c>
      <c r="B65" s="143"/>
      <c r="C65" s="64" t="s">
        <v>80</v>
      </c>
      <c r="D65" s="23" t="s">
        <v>0</v>
      </c>
      <c r="E65" s="22">
        <f>E63</f>
        <v>613</v>
      </c>
      <c r="F65" s="22"/>
      <c r="G65" s="22"/>
      <c r="H65" s="85"/>
      <c r="I65" s="31"/>
      <c r="J65" s="31"/>
      <c r="K65" s="20"/>
      <c r="L65" s="20"/>
      <c r="M65" s="20"/>
      <c r="N65" s="20"/>
      <c r="O65" s="20"/>
      <c r="P65" s="28"/>
    </row>
    <row r="66" spans="1:16" ht="25.5">
      <c r="A66" s="97"/>
      <c r="B66" s="143"/>
      <c r="C66" s="65" t="s">
        <v>148</v>
      </c>
      <c r="D66" s="19" t="s">
        <v>0</v>
      </c>
      <c r="E66" s="22">
        <f>E65*1.2</f>
        <v>735.6</v>
      </c>
      <c r="F66" s="22"/>
      <c r="G66" s="22"/>
      <c r="H66" s="85"/>
      <c r="I66" s="31"/>
      <c r="J66" s="31"/>
      <c r="K66" s="20"/>
      <c r="L66" s="20"/>
      <c r="M66" s="20"/>
      <c r="N66" s="20"/>
      <c r="O66" s="20"/>
      <c r="P66" s="28"/>
    </row>
    <row r="67" spans="1:16" ht="13.5" thickBot="1">
      <c r="A67" s="98"/>
      <c r="B67" s="187"/>
      <c r="C67" s="83" t="s">
        <v>81</v>
      </c>
      <c r="D67" s="68" t="s">
        <v>0</v>
      </c>
      <c r="E67" s="72">
        <f>E65</f>
        <v>613</v>
      </c>
      <c r="F67" s="72"/>
      <c r="G67" s="72"/>
      <c r="H67" s="86"/>
      <c r="I67" s="106"/>
      <c r="J67" s="106"/>
      <c r="K67" s="69"/>
      <c r="L67" s="69"/>
      <c r="M67" s="69"/>
      <c r="N67" s="69"/>
      <c r="O67" s="69"/>
      <c r="P67" s="70"/>
    </row>
    <row r="68" spans="3:16" ht="12.75">
      <c r="C68" s="6" t="s">
        <v>9</v>
      </c>
      <c r="D68" s="6"/>
      <c r="E68" s="4"/>
      <c r="F68" s="4"/>
      <c r="G68" s="4"/>
      <c r="H68" s="87"/>
      <c r="I68" s="88"/>
      <c r="J68" s="88"/>
      <c r="K68" s="88"/>
      <c r="L68" s="88"/>
      <c r="M68" s="18"/>
      <c r="N68" s="18"/>
      <c r="O68" s="18"/>
      <c r="P68" s="80"/>
    </row>
    <row r="69" spans="3:16" ht="12.75">
      <c r="C69" s="6"/>
      <c r="D69" s="6"/>
      <c r="E69" s="4"/>
      <c r="F69" s="21"/>
      <c r="G69" s="21"/>
      <c r="H69" s="17"/>
      <c r="I69" s="17"/>
      <c r="J69" s="17"/>
      <c r="K69" s="18"/>
      <c r="L69" s="18"/>
      <c r="M69" s="18"/>
      <c r="N69" s="18"/>
      <c r="O69" s="16"/>
      <c r="P69" s="80"/>
    </row>
    <row r="70" spans="1:16" ht="15.75" thickBot="1">
      <c r="A70" s="81" t="s">
        <v>78</v>
      </c>
      <c r="C70" s="81" t="s">
        <v>112</v>
      </c>
      <c r="F70" s="4"/>
      <c r="G70" s="4"/>
      <c r="H70" s="87"/>
      <c r="I70" s="88"/>
      <c r="J70" s="88"/>
      <c r="K70" s="88"/>
      <c r="L70" s="88"/>
      <c r="M70" s="18"/>
      <c r="N70" s="18"/>
      <c r="O70" s="18"/>
      <c r="P70" s="18"/>
    </row>
    <row r="71" spans="1:16" ht="24" customHeight="1" thickBot="1">
      <c r="A71" s="203" t="s">
        <v>67</v>
      </c>
      <c r="B71" s="204"/>
      <c r="C71" s="205" t="s">
        <v>159</v>
      </c>
      <c r="D71" s="232" t="s">
        <v>3</v>
      </c>
      <c r="E71" s="233">
        <v>2</v>
      </c>
      <c r="F71" s="233"/>
      <c r="G71" s="233"/>
      <c r="H71" s="234"/>
      <c r="I71" s="235"/>
      <c r="J71" s="235"/>
      <c r="K71" s="236"/>
      <c r="L71" s="236"/>
      <c r="M71" s="236"/>
      <c r="N71" s="236"/>
      <c r="O71" s="236"/>
      <c r="P71" s="237"/>
    </row>
    <row r="72" spans="1:16" ht="12.75">
      <c r="A72" s="74"/>
      <c r="C72" s="6" t="s">
        <v>9</v>
      </c>
      <c r="D72" s="5"/>
      <c r="E72" s="123"/>
      <c r="F72" s="4"/>
      <c r="G72" s="4"/>
      <c r="H72" s="87"/>
      <c r="I72" s="88"/>
      <c r="J72" s="88"/>
      <c r="K72" s="88"/>
      <c r="L72" s="88"/>
      <c r="M72" s="18"/>
      <c r="N72" s="18"/>
      <c r="O72" s="18"/>
      <c r="P72" s="80"/>
    </row>
    <row r="73" spans="1:16" ht="12.75">
      <c r="A73" s="74"/>
      <c r="C73" s="6"/>
      <c r="D73" s="5"/>
      <c r="E73" s="123"/>
      <c r="F73" s="4"/>
      <c r="G73" s="4"/>
      <c r="H73" s="87"/>
      <c r="I73" s="88"/>
      <c r="J73" s="88"/>
      <c r="K73" s="88"/>
      <c r="L73" s="88"/>
      <c r="M73" s="18"/>
      <c r="N73" s="18"/>
      <c r="O73" s="18"/>
      <c r="P73" s="80"/>
    </row>
    <row r="74" spans="3:18" ht="15">
      <c r="C74" s="24" t="s">
        <v>40</v>
      </c>
      <c r="D74" s="5"/>
      <c r="E74" s="5"/>
      <c r="F74" s="4"/>
      <c r="G74" s="4"/>
      <c r="H74" s="17"/>
      <c r="I74" s="4"/>
      <c r="J74" s="4"/>
      <c r="K74" s="18"/>
      <c r="L74" s="18"/>
      <c r="M74" s="18"/>
      <c r="N74" s="18"/>
      <c r="O74" s="18"/>
      <c r="P74" s="80"/>
      <c r="R74" s="160"/>
    </row>
    <row r="75" spans="1:19" s="7" customFormat="1" ht="14.25">
      <c r="A75" s="41"/>
      <c r="B75" s="41"/>
      <c r="C75" s="41"/>
      <c r="D75" s="41"/>
      <c r="E75" s="41"/>
      <c r="F75" s="144" t="s">
        <v>10</v>
      </c>
      <c r="G75" s="41"/>
      <c r="H75" s="41"/>
      <c r="I75" s="41"/>
      <c r="J75" s="41"/>
      <c r="K75" s="41"/>
      <c r="L75" s="99"/>
      <c r="M75" s="99"/>
      <c r="N75" s="99"/>
      <c r="O75" s="99"/>
      <c r="P75" s="145"/>
      <c r="Q75" s="121"/>
      <c r="R75" s="160"/>
      <c r="S75" s="121"/>
    </row>
    <row r="76" spans="1:19" s="7" customFormat="1" ht="12.75">
      <c r="A76" s="41"/>
      <c r="B76" s="41"/>
      <c r="C76" s="41"/>
      <c r="D76" s="41"/>
      <c r="E76" s="41"/>
      <c r="F76" s="146" t="s">
        <v>53</v>
      </c>
      <c r="G76" s="41"/>
      <c r="H76" s="41"/>
      <c r="I76" s="41"/>
      <c r="J76" s="41"/>
      <c r="K76" s="41"/>
      <c r="L76" s="99"/>
      <c r="M76" s="99"/>
      <c r="N76" s="99"/>
      <c r="O76" s="99"/>
      <c r="P76" s="145"/>
      <c r="R76" s="2"/>
      <c r="S76" s="121"/>
    </row>
    <row r="77" spans="1:17" ht="14.25">
      <c r="A77" s="82"/>
      <c r="B77" s="82"/>
      <c r="C77" s="147"/>
      <c r="D77" s="82"/>
      <c r="E77" s="22"/>
      <c r="F77" s="144" t="s">
        <v>54</v>
      </c>
      <c r="G77" s="82"/>
      <c r="H77" s="82"/>
      <c r="I77" s="82"/>
      <c r="J77" s="82"/>
      <c r="K77" s="82"/>
      <c r="L77" s="20"/>
      <c r="M77" s="99"/>
      <c r="N77" s="99"/>
      <c r="O77" s="99"/>
      <c r="P77" s="145"/>
      <c r="Q77" s="160"/>
    </row>
    <row r="78" spans="6:16" ht="12.75">
      <c r="F78" s="4"/>
      <c r="G78" s="4"/>
      <c r="H78" s="87"/>
      <c r="I78" s="88"/>
      <c r="J78" s="88"/>
      <c r="K78" s="88"/>
      <c r="L78" s="88"/>
      <c r="M78" s="18"/>
      <c r="N78" s="18"/>
      <c r="O78" s="18"/>
      <c r="P78" s="18"/>
    </row>
    <row r="79" spans="6:16" ht="12.75">
      <c r="F79" s="4"/>
      <c r="G79" s="4"/>
      <c r="H79" s="87"/>
      <c r="I79" s="88"/>
      <c r="J79" s="88"/>
      <c r="K79" s="88"/>
      <c r="L79" s="88"/>
      <c r="M79" s="18"/>
      <c r="N79" s="18"/>
      <c r="O79" s="18"/>
      <c r="P79" s="18"/>
    </row>
    <row r="80" spans="3:18" s="43" customFormat="1" ht="13.5" thickBot="1">
      <c r="C80" s="154" t="s">
        <v>55</v>
      </c>
      <c r="D80" s="152" t="s">
        <v>56</v>
      </c>
      <c r="E80" s="152" t="s">
        <v>56</v>
      </c>
      <c r="F80" s="269"/>
      <c r="G80" s="269"/>
      <c r="H80" s="269"/>
      <c r="I80" s="151"/>
      <c r="J80" s="151"/>
      <c r="K80" s="153"/>
      <c r="L80" s="138"/>
      <c r="M80" s="138"/>
      <c r="N80" s="159"/>
      <c r="O80" s="174"/>
      <c r="P80" s="18"/>
      <c r="R80" s="2"/>
    </row>
    <row r="81" spans="3:16" ht="12.75">
      <c r="C81" s="148" t="s">
        <v>56</v>
      </c>
      <c r="D81" s="2"/>
      <c r="E81" s="2"/>
      <c r="F81" s="150" t="s">
        <v>57</v>
      </c>
      <c r="G81" s="150"/>
      <c r="H81" s="87"/>
      <c r="K81" s="88"/>
      <c r="L81" s="150" t="s">
        <v>57</v>
      </c>
      <c r="M81" s="18"/>
      <c r="N81" s="18"/>
      <c r="O81" s="174"/>
      <c r="P81" s="18"/>
    </row>
    <row r="82" spans="3:16" ht="12.75">
      <c r="C82" s="154"/>
      <c r="D82"/>
      <c r="E82"/>
      <c r="F82"/>
      <c r="G82"/>
      <c r="H82" s="87"/>
      <c r="I82" s="88"/>
      <c r="J82" s="88"/>
      <c r="K82" s="88"/>
      <c r="L82" s="18"/>
      <c r="M82" s="18"/>
      <c r="N82" s="18"/>
      <c r="O82" s="18"/>
      <c r="P82" s="18"/>
    </row>
    <row r="83" spans="6:16" ht="12.75">
      <c r="F83" s="4"/>
      <c r="G83" s="4"/>
      <c r="H83" s="87"/>
      <c r="I83" s="88"/>
      <c r="J83" s="88"/>
      <c r="K83" s="88"/>
      <c r="L83" s="88"/>
      <c r="M83" s="18"/>
      <c r="N83" s="18"/>
      <c r="O83" s="18"/>
      <c r="P83" s="18"/>
    </row>
    <row r="84" spans="6:16" ht="12.75">
      <c r="F84" s="4"/>
      <c r="G84" s="4"/>
      <c r="H84" s="87"/>
      <c r="I84" s="88"/>
      <c r="J84" s="88"/>
      <c r="K84" s="88"/>
      <c r="L84" s="88"/>
      <c r="M84" s="18"/>
      <c r="N84" s="18"/>
      <c r="O84" s="18"/>
      <c r="P84" s="18"/>
    </row>
    <row r="85" spans="6:16" ht="12.75">
      <c r="F85" s="4"/>
      <c r="G85" s="4"/>
      <c r="H85" s="87"/>
      <c r="I85" s="88"/>
      <c r="J85" s="88"/>
      <c r="K85" s="88"/>
      <c r="L85" s="88"/>
      <c r="M85" s="18"/>
      <c r="N85" s="18"/>
      <c r="O85" s="18"/>
      <c r="P85" s="18"/>
    </row>
    <row r="86" spans="6:16" ht="12.75">
      <c r="F86" s="4"/>
      <c r="G86" s="4"/>
      <c r="H86" s="87"/>
      <c r="I86" s="88"/>
      <c r="J86" s="88"/>
      <c r="K86" s="88"/>
      <c r="L86" s="88"/>
      <c r="M86" s="18"/>
      <c r="N86" s="18"/>
      <c r="O86" s="18"/>
      <c r="P86" s="18"/>
    </row>
    <row r="87" spans="6:16" ht="12.75">
      <c r="F87" s="4"/>
      <c r="G87" s="4"/>
      <c r="H87" s="87"/>
      <c r="I87" s="88"/>
      <c r="J87" s="88"/>
      <c r="K87" s="88"/>
      <c r="L87" s="88"/>
      <c r="M87" s="18"/>
      <c r="N87" s="18"/>
      <c r="O87" s="18"/>
      <c r="P87" s="18"/>
    </row>
    <row r="88" spans="6:16" ht="12.75">
      <c r="F88" s="4"/>
      <c r="G88" s="4"/>
      <c r="H88" s="87"/>
      <c r="I88" s="88"/>
      <c r="J88" s="88"/>
      <c r="K88" s="88"/>
      <c r="L88" s="88"/>
      <c r="M88" s="18"/>
      <c r="N88" s="18"/>
      <c r="O88" s="18"/>
      <c r="P88" s="18"/>
    </row>
    <row r="89" spans="6:16" ht="12.75">
      <c r="F89" s="4"/>
      <c r="G89" s="4"/>
      <c r="H89" s="17"/>
      <c r="I89" s="18"/>
      <c r="J89" s="18"/>
      <c r="K89" s="18"/>
      <c r="L89" s="18"/>
      <c r="M89" s="18"/>
      <c r="N89" s="18"/>
      <c r="O89" s="18"/>
      <c r="P89" s="80"/>
    </row>
    <row r="90" spans="6:16" ht="12.75">
      <c r="F90" s="4"/>
      <c r="G90" s="4"/>
      <c r="H90" s="17"/>
      <c r="I90" s="18"/>
      <c r="J90" s="18"/>
      <c r="K90" s="18"/>
      <c r="L90" s="18"/>
      <c r="M90" s="18"/>
      <c r="N90" s="18"/>
      <c r="O90" s="18"/>
      <c r="P90" s="18"/>
    </row>
    <row r="91" spans="6:16" ht="12.75">
      <c r="F91" s="21"/>
      <c r="G91" s="21"/>
      <c r="H91" s="17"/>
      <c r="I91" s="18"/>
      <c r="J91" s="18"/>
      <c r="K91" s="18"/>
      <c r="L91" s="18"/>
      <c r="M91" s="18"/>
      <c r="N91" s="18"/>
      <c r="O91" s="16"/>
      <c r="P91" s="16"/>
    </row>
    <row r="92" spans="6:16" ht="12.75">
      <c r="F92" s="4"/>
      <c r="G92" s="4"/>
      <c r="H92" s="87"/>
      <c r="I92" s="88"/>
      <c r="J92" s="88"/>
      <c r="K92" s="88"/>
      <c r="L92" s="88"/>
      <c r="M92" s="18"/>
      <c r="N92" s="18"/>
      <c r="O92" s="18"/>
      <c r="P92" s="18"/>
    </row>
    <row r="93" spans="6:16" ht="12.75">
      <c r="F93" s="4"/>
      <c r="G93" s="4"/>
      <c r="H93" s="87"/>
      <c r="I93" s="88"/>
      <c r="J93" s="88"/>
      <c r="K93" s="88"/>
      <c r="L93" s="88"/>
      <c r="M93" s="18"/>
      <c r="N93" s="18"/>
      <c r="O93" s="18"/>
      <c r="P93" s="18"/>
    </row>
    <row r="94" spans="6:16" ht="12.75">
      <c r="F94" s="4"/>
      <c r="G94" s="4"/>
      <c r="H94" s="17"/>
      <c r="I94" s="18"/>
      <c r="J94" s="18"/>
      <c r="K94" s="18"/>
      <c r="L94" s="18"/>
      <c r="M94" s="18"/>
      <c r="N94" s="18"/>
      <c r="O94" s="18"/>
      <c r="P94" s="80"/>
    </row>
    <row r="95" spans="6:16" ht="12.75">
      <c r="F95" s="4"/>
      <c r="G95" s="4"/>
      <c r="H95" s="17"/>
      <c r="I95" s="18"/>
      <c r="J95" s="18"/>
      <c r="K95" s="18"/>
      <c r="L95" s="18"/>
      <c r="M95" s="18"/>
      <c r="N95" s="18"/>
      <c r="O95" s="18"/>
      <c r="P95" s="18"/>
    </row>
    <row r="96" spans="6:16" ht="12.75">
      <c r="F96" s="21"/>
      <c r="G96" s="21"/>
      <c r="H96" s="17"/>
      <c r="I96" s="18"/>
      <c r="J96" s="18"/>
      <c r="K96" s="18"/>
      <c r="L96" s="18"/>
      <c r="M96" s="18"/>
      <c r="N96" s="18"/>
      <c r="O96" s="16"/>
      <c r="P96" s="16"/>
    </row>
    <row r="97" spans="6:16" ht="12.75">
      <c r="F97" s="4"/>
      <c r="G97" s="4"/>
      <c r="H97" s="87"/>
      <c r="I97" s="88"/>
      <c r="J97" s="88"/>
      <c r="K97" s="88"/>
      <c r="L97" s="88"/>
      <c r="M97" s="18"/>
      <c r="N97" s="18"/>
      <c r="O97" s="18"/>
      <c r="P97" s="18"/>
    </row>
    <row r="98" spans="6:16" ht="12.75">
      <c r="F98" s="4"/>
      <c r="G98" s="4"/>
      <c r="H98" s="17"/>
      <c r="I98" s="18"/>
      <c r="J98" s="18"/>
      <c r="K98" s="88"/>
      <c r="L98" s="88"/>
      <c r="M98" s="18"/>
      <c r="N98" s="18"/>
      <c r="O98" s="89"/>
      <c r="P98" s="18"/>
    </row>
    <row r="99" spans="6:16" ht="12.75">
      <c r="F99" s="4"/>
      <c r="G99" s="4"/>
      <c r="H99" s="17"/>
      <c r="I99" s="18"/>
      <c r="J99" s="18"/>
      <c r="K99" s="88"/>
      <c r="L99" s="88"/>
      <c r="M99" s="18"/>
      <c r="N99" s="18"/>
      <c r="O99" s="89"/>
      <c r="P99" s="18"/>
    </row>
    <row r="100" spans="6:16" ht="12.75">
      <c r="F100" s="4"/>
      <c r="G100" s="4"/>
      <c r="H100" s="17"/>
      <c r="I100" s="18"/>
      <c r="J100" s="18"/>
      <c r="K100" s="88"/>
      <c r="L100" s="88"/>
      <c r="M100" s="18"/>
      <c r="N100" s="18"/>
      <c r="O100" s="89"/>
      <c r="P100" s="18"/>
    </row>
    <row r="101" spans="6:16" ht="12.75">
      <c r="F101" s="4"/>
      <c r="G101" s="4"/>
      <c r="H101" s="17"/>
      <c r="I101" s="18"/>
      <c r="J101" s="18"/>
      <c r="K101" s="88"/>
      <c r="L101" s="88"/>
      <c r="M101" s="18"/>
      <c r="N101" s="18"/>
      <c r="O101" s="89"/>
      <c r="P101" s="18"/>
    </row>
    <row r="102" spans="6:16" ht="12.75">
      <c r="F102" s="4"/>
      <c r="G102" s="4"/>
      <c r="H102" s="17"/>
      <c r="I102" s="18"/>
      <c r="J102" s="18"/>
      <c r="K102" s="88"/>
      <c r="L102" s="88"/>
      <c r="M102" s="18"/>
      <c r="N102" s="18"/>
      <c r="O102" s="89"/>
      <c r="P102" s="18"/>
    </row>
    <row r="103" spans="6:16" ht="12.75">
      <c r="F103" s="4"/>
      <c r="G103" s="4"/>
      <c r="H103" s="87"/>
      <c r="I103" s="18"/>
      <c r="J103" s="18"/>
      <c r="K103" s="88"/>
      <c r="L103" s="88"/>
      <c r="M103" s="18"/>
      <c r="N103" s="18"/>
      <c r="O103" s="18"/>
      <c r="P103" s="18"/>
    </row>
    <row r="104" spans="6:16" ht="12.75">
      <c r="F104" s="4"/>
      <c r="G104" s="4"/>
      <c r="H104" s="87"/>
      <c r="I104" s="88"/>
      <c r="J104" s="88"/>
      <c r="K104" s="88"/>
      <c r="L104" s="88"/>
      <c r="M104" s="18"/>
      <c r="N104" s="18"/>
      <c r="O104" s="18"/>
      <c r="P104" s="18"/>
    </row>
    <row r="105" spans="6:16" ht="12.75">
      <c r="F105" s="4"/>
      <c r="G105" s="4"/>
      <c r="H105" s="87"/>
      <c r="I105" s="88"/>
      <c r="J105" s="88"/>
      <c r="K105" s="88"/>
      <c r="L105" s="88"/>
      <c r="M105" s="18"/>
      <c r="N105" s="18"/>
      <c r="O105" s="18"/>
      <c r="P105" s="18"/>
    </row>
    <row r="106" spans="6:16" ht="12.75">
      <c r="F106" s="4"/>
      <c r="G106" s="4"/>
      <c r="H106" s="87"/>
      <c r="I106" s="88"/>
      <c r="J106" s="88"/>
      <c r="K106" s="88"/>
      <c r="L106" s="88"/>
      <c r="M106" s="18"/>
      <c r="N106" s="18"/>
      <c r="O106" s="18"/>
      <c r="P106" s="18"/>
    </row>
    <row r="107" spans="6:16" ht="12.75">
      <c r="F107" s="4"/>
      <c r="G107" s="4"/>
      <c r="H107" s="87"/>
      <c r="I107" s="88"/>
      <c r="J107" s="88"/>
      <c r="K107" s="88"/>
      <c r="L107" s="88"/>
      <c r="M107" s="18"/>
      <c r="N107" s="18"/>
      <c r="O107" s="18"/>
      <c r="P107" s="18"/>
    </row>
    <row r="108" spans="6:16" ht="12.75">
      <c r="F108" s="4"/>
      <c r="G108" s="4"/>
      <c r="H108" s="87"/>
      <c r="I108" s="88"/>
      <c r="J108" s="88"/>
      <c r="K108" s="88"/>
      <c r="L108" s="88"/>
      <c r="M108" s="18"/>
      <c r="N108" s="18"/>
      <c r="O108" s="18"/>
      <c r="P108" s="18"/>
    </row>
    <row r="109" spans="6:16" ht="12.75">
      <c r="F109" s="4"/>
      <c r="G109" s="4"/>
      <c r="H109" s="17"/>
      <c r="I109" s="18"/>
      <c r="J109" s="18"/>
      <c r="K109" s="18"/>
      <c r="L109" s="18"/>
      <c r="M109" s="18"/>
      <c r="N109" s="18"/>
      <c r="O109" s="18"/>
      <c r="P109" s="80"/>
    </row>
    <row r="110" spans="6:16" ht="12.75">
      <c r="F110" s="21"/>
      <c r="G110" s="21"/>
      <c r="H110" s="17"/>
      <c r="I110" s="18"/>
      <c r="J110" s="18"/>
      <c r="K110" s="18"/>
      <c r="L110" s="18"/>
      <c r="M110" s="18"/>
      <c r="N110" s="18"/>
      <c r="O110" s="16"/>
      <c r="P110" s="16"/>
    </row>
    <row r="111" spans="6:16" ht="12.75">
      <c r="F111" s="4"/>
      <c r="G111" s="4"/>
      <c r="H111" s="87"/>
      <c r="I111" s="18"/>
      <c r="J111" s="18"/>
      <c r="K111" s="88"/>
      <c r="L111" s="88"/>
      <c r="M111" s="18"/>
      <c r="N111" s="18"/>
      <c r="O111" s="18"/>
      <c r="P111" s="18"/>
    </row>
    <row r="112" spans="6:14" ht="12.75">
      <c r="F112" s="4"/>
      <c r="G112" s="4"/>
      <c r="H112" s="4"/>
      <c r="I112" s="4"/>
      <c r="J112" s="4"/>
      <c r="K112" s="4"/>
      <c r="L112" s="4"/>
      <c r="M112" s="4"/>
      <c r="N112" s="4"/>
    </row>
    <row r="113" spans="6:14" ht="12.75">
      <c r="F113" s="4"/>
      <c r="G113" s="4"/>
      <c r="H113" s="4"/>
      <c r="I113" s="4"/>
      <c r="J113" s="4"/>
      <c r="K113" s="4"/>
      <c r="L113" s="4"/>
      <c r="M113" s="4"/>
      <c r="N113" s="4"/>
    </row>
  </sheetData>
  <sheetProtection/>
  <mergeCells count="12">
    <mergeCell ref="N7:O7"/>
    <mergeCell ref="F80:H80"/>
    <mergeCell ref="P11:P12"/>
    <mergeCell ref="H11:K11"/>
    <mergeCell ref="L11:O11"/>
    <mergeCell ref="A11:A12"/>
    <mergeCell ref="F11:F12"/>
    <mergeCell ref="G11:G12"/>
    <mergeCell ref="C11:C12"/>
    <mergeCell ref="D11:D12"/>
    <mergeCell ref="E11:E12"/>
    <mergeCell ref="B11:B12"/>
  </mergeCells>
  <printOptions/>
  <pageMargins left="0.3937007874015748" right="0.15748031496062992" top="0.28" bottom="0.4330708661417323" header="0.2362204724409449" footer="0.15748031496062992"/>
  <pageSetup horizontalDpi="300" verticalDpi="300" orientation="landscape" paperSize="9" scale="90" r:id="rId2"/>
  <headerFooter alignWithMargins="0">
    <oddFooter>&amp;LLielā iela 15, Jelgava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2" width="4.00390625" style="2" customWidth="1"/>
    <col min="3" max="3" width="34.00390625" style="1" customWidth="1"/>
    <col min="4" max="4" width="6.140625" style="8" customWidth="1"/>
    <col min="5" max="5" width="8.421875" style="9" customWidth="1"/>
    <col min="6" max="6" width="6.8515625" style="1" customWidth="1"/>
    <col min="7" max="7" width="5.7109375" style="1" customWidth="1"/>
    <col min="8" max="8" width="7.7109375" style="2" customWidth="1"/>
    <col min="9" max="10" width="8.140625" style="2" customWidth="1"/>
    <col min="11" max="11" width="8.57421875" style="2" customWidth="1"/>
    <col min="12" max="12" width="10.8515625" style="2" customWidth="1"/>
    <col min="13" max="13" width="9.7109375" style="2" customWidth="1"/>
    <col min="14" max="14" width="10.7109375" style="2" customWidth="1"/>
    <col min="15" max="15" width="8.8515625" style="2" customWidth="1"/>
    <col min="16" max="16" width="12.7109375" style="2" customWidth="1"/>
    <col min="17" max="17" width="11.140625" style="2" bestFit="1" customWidth="1"/>
    <col min="18" max="16384" width="9.140625" style="2" customWidth="1"/>
  </cols>
  <sheetData>
    <row r="1" spans="3:16" ht="20.25" customHeight="1">
      <c r="C1" s="37" t="s">
        <v>136</v>
      </c>
      <c r="D1" s="166" t="s">
        <v>137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3:7" ht="4.5" customHeight="1">
      <c r="C2" s="37"/>
      <c r="D2" s="2"/>
      <c r="E2" s="8"/>
      <c r="F2" s="2"/>
      <c r="G2" s="2"/>
    </row>
    <row r="3" spans="3:17" ht="16.5" customHeight="1">
      <c r="C3" s="38" t="s">
        <v>70</v>
      </c>
      <c r="D3" s="38" t="s">
        <v>119</v>
      </c>
      <c r="E3" s="8"/>
      <c r="F3" s="2"/>
      <c r="G3" s="2"/>
      <c r="Q3"/>
    </row>
    <row r="4" spans="3:18" ht="17.25" customHeight="1">
      <c r="C4" s="38" t="s">
        <v>71</v>
      </c>
      <c r="D4" s="38" t="s">
        <v>140</v>
      </c>
      <c r="E4" s="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/>
      <c r="R4" s="39"/>
    </row>
    <row r="5" spans="3:28" s="39" customFormat="1" ht="17.25" customHeight="1">
      <c r="C5" s="38" t="s">
        <v>72</v>
      </c>
      <c r="D5" s="38" t="s">
        <v>99</v>
      </c>
      <c r="AB5" s="40"/>
    </row>
    <row r="6" s="39" customFormat="1" ht="6.75" customHeight="1">
      <c r="Z6" s="40"/>
    </row>
    <row r="7" spans="3:17" ht="13.5" thickBot="1">
      <c r="C7" s="34"/>
      <c r="E7" s="33"/>
      <c r="F7" s="10"/>
      <c r="G7" s="10"/>
      <c r="L7" s="156"/>
      <c r="M7" s="157" t="s">
        <v>59</v>
      </c>
      <c r="N7" s="274"/>
      <c r="O7" s="274"/>
      <c r="P7" s="158" t="s">
        <v>91</v>
      </c>
      <c r="Q7"/>
    </row>
    <row r="8" spans="1:17" ht="15.75" customHeight="1">
      <c r="A8" s="155"/>
      <c r="B8" s="155"/>
      <c r="C8" s="34"/>
      <c r="E8" s="33"/>
      <c r="F8" s="10"/>
      <c r="G8" s="10"/>
      <c r="N8" s="149"/>
      <c r="O8" s="149"/>
      <c r="P8" s="149"/>
      <c r="Q8" s="149"/>
    </row>
    <row r="9" spans="1:17" ht="16.5" customHeight="1" thickBot="1">
      <c r="A9" s="155"/>
      <c r="B9" s="155"/>
      <c r="C9" s="2"/>
      <c r="D9" s="2"/>
      <c r="E9" s="2"/>
      <c r="F9" s="2"/>
      <c r="G9" s="2"/>
      <c r="L9" s="158"/>
      <c r="M9" s="157" t="s">
        <v>60</v>
      </c>
      <c r="N9" s="156"/>
      <c r="O9" s="161"/>
      <c r="P9" s="156"/>
      <c r="Q9"/>
    </row>
    <row r="10" spans="3:7" s="25" customFormat="1" ht="4.5" customHeight="1" thickBot="1">
      <c r="C10" s="35"/>
      <c r="D10" s="35"/>
      <c r="E10" s="35"/>
      <c r="F10" s="36"/>
      <c r="G10" s="36"/>
    </row>
    <row r="11" spans="1:16" s="11" customFormat="1" ht="20.25" customHeight="1" thickBot="1">
      <c r="A11" s="256" t="s">
        <v>18</v>
      </c>
      <c r="B11" s="258" t="s">
        <v>48</v>
      </c>
      <c r="C11" s="260" t="s">
        <v>6</v>
      </c>
      <c r="D11" s="256" t="s">
        <v>7</v>
      </c>
      <c r="E11" s="267" t="s">
        <v>8</v>
      </c>
      <c r="F11" s="272" t="s">
        <v>52</v>
      </c>
      <c r="G11" s="272" t="s">
        <v>82</v>
      </c>
      <c r="H11" s="270" t="s">
        <v>83</v>
      </c>
      <c r="I11" s="271"/>
      <c r="J11" s="271"/>
      <c r="K11" s="271"/>
      <c r="L11" s="264" t="s">
        <v>84</v>
      </c>
      <c r="M11" s="265"/>
      <c r="N11" s="265"/>
      <c r="O11" s="266"/>
      <c r="P11" s="262" t="s">
        <v>85</v>
      </c>
    </row>
    <row r="12" spans="1:16" s="11" customFormat="1" ht="27.75" customHeight="1" thickBot="1">
      <c r="A12" s="257"/>
      <c r="B12" s="259"/>
      <c r="C12" s="261"/>
      <c r="D12" s="257"/>
      <c r="E12" s="268"/>
      <c r="F12" s="273"/>
      <c r="G12" s="273"/>
      <c r="H12" s="135" t="s">
        <v>49</v>
      </c>
      <c r="I12" s="135" t="s">
        <v>86</v>
      </c>
      <c r="J12" s="140" t="s">
        <v>50</v>
      </c>
      <c r="K12" s="141" t="s">
        <v>87</v>
      </c>
      <c r="L12" s="139" t="s">
        <v>51</v>
      </c>
      <c r="M12" s="135" t="s">
        <v>88</v>
      </c>
      <c r="N12" s="135" t="s">
        <v>89</v>
      </c>
      <c r="O12" s="135" t="s">
        <v>90</v>
      </c>
      <c r="P12" s="263"/>
    </row>
    <row r="13" spans="3:16" s="15" customFormat="1" ht="6.75" customHeight="1">
      <c r="C13" s="12"/>
      <c r="D13" s="12"/>
      <c r="E13" s="14"/>
      <c r="F13" s="14"/>
      <c r="G13" s="14"/>
      <c r="H13" s="13"/>
      <c r="I13" s="71"/>
      <c r="J13" s="71"/>
      <c r="K13" s="71"/>
      <c r="L13" s="71"/>
      <c r="M13" s="12"/>
      <c r="N13" s="12"/>
      <c r="O13" s="12"/>
      <c r="P13" s="12"/>
    </row>
    <row r="14" spans="1:16" s="15" customFormat="1" ht="15.75" thickBot="1">
      <c r="A14" s="24">
        <v>1</v>
      </c>
      <c r="B14" s="24"/>
      <c r="C14" s="24" t="s">
        <v>16</v>
      </c>
      <c r="D14" s="3"/>
      <c r="E14" s="21"/>
      <c r="F14" s="21"/>
      <c r="G14" s="21"/>
      <c r="H14" s="17"/>
      <c r="I14" s="13"/>
      <c r="J14" s="13"/>
      <c r="K14" s="13"/>
      <c r="L14" s="13"/>
      <c r="M14" s="16"/>
      <c r="N14" s="16"/>
      <c r="O14" s="16"/>
      <c r="P14" s="16"/>
    </row>
    <row r="15" spans="1:16" s="15" customFormat="1" ht="28.5" customHeight="1">
      <c r="A15" s="75" t="s">
        <v>19</v>
      </c>
      <c r="B15" s="136"/>
      <c r="C15" s="76" t="s">
        <v>154</v>
      </c>
      <c r="D15" s="29" t="s">
        <v>3</v>
      </c>
      <c r="E15" s="30">
        <v>12</v>
      </c>
      <c r="F15" s="30"/>
      <c r="G15" s="30"/>
      <c r="H15" s="30"/>
      <c r="I15" s="95"/>
      <c r="J15" s="95"/>
      <c r="K15" s="26"/>
      <c r="L15" s="26"/>
      <c r="M15" s="26"/>
      <c r="N15" s="26"/>
      <c r="O15" s="26"/>
      <c r="P15" s="27"/>
    </row>
    <row r="16" spans="1:16" s="15" customFormat="1" ht="15.75" customHeight="1">
      <c r="A16" s="77" t="s">
        <v>20</v>
      </c>
      <c r="B16" s="220"/>
      <c r="C16" s="73" t="s">
        <v>133</v>
      </c>
      <c r="D16" s="19" t="s">
        <v>0</v>
      </c>
      <c r="E16" s="22">
        <v>8</v>
      </c>
      <c r="F16" s="22"/>
      <c r="G16" s="22"/>
      <c r="H16" s="22"/>
      <c r="I16" s="31"/>
      <c r="J16" s="31"/>
      <c r="K16" s="20"/>
      <c r="L16" s="20"/>
      <c r="M16" s="20"/>
      <c r="N16" s="20"/>
      <c r="O16" s="20"/>
      <c r="P16" s="28"/>
    </row>
    <row r="17" spans="1:16" s="15" customFormat="1" ht="46.5" customHeight="1">
      <c r="A17" s="77" t="s">
        <v>21</v>
      </c>
      <c r="B17" s="220"/>
      <c r="C17" s="73" t="s">
        <v>158</v>
      </c>
      <c r="D17" s="19" t="s">
        <v>0</v>
      </c>
      <c r="E17" s="22">
        <f>140*0.5</f>
        <v>70</v>
      </c>
      <c r="F17" s="22"/>
      <c r="G17" s="22"/>
      <c r="H17" s="22"/>
      <c r="I17" s="31"/>
      <c r="J17" s="31"/>
      <c r="K17" s="20"/>
      <c r="L17" s="20"/>
      <c r="M17" s="20"/>
      <c r="N17" s="20"/>
      <c r="O17" s="20"/>
      <c r="P17" s="28"/>
    </row>
    <row r="18" spans="1:16" s="15" customFormat="1" ht="63.75">
      <c r="A18" s="77" t="s">
        <v>22</v>
      </c>
      <c r="B18" s="220"/>
      <c r="C18" s="73" t="s">
        <v>167</v>
      </c>
      <c r="D18" s="19" t="s">
        <v>0</v>
      </c>
      <c r="E18" s="22">
        <v>140</v>
      </c>
      <c r="F18" s="22"/>
      <c r="G18" s="22"/>
      <c r="H18" s="22"/>
      <c r="I18" s="31"/>
      <c r="J18" s="31"/>
      <c r="K18" s="20"/>
      <c r="L18" s="20"/>
      <c r="M18" s="20"/>
      <c r="N18" s="20"/>
      <c r="O18" s="20"/>
      <c r="P18" s="28"/>
    </row>
    <row r="19" spans="1:16" s="32" customFormat="1" ht="20.25" customHeight="1" thickBot="1">
      <c r="A19" s="78" t="s">
        <v>23</v>
      </c>
      <c r="B19" s="221"/>
      <c r="C19" s="79" t="s">
        <v>134</v>
      </c>
      <c r="D19" s="68" t="s">
        <v>0</v>
      </c>
      <c r="E19" s="72">
        <f>E17</f>
        <v>70</v>
      </c>
      <c r="F19" s="72"/>
      <c r="G19" s="72"/>
      <c r="H19" s="72"/>
      <c r="I19" s="106"/>
      <c r="J19" s="106"/>
      <c r="K19" s="69"/>
      <c r="L19" s="69"/>
      <c r="M19" s="69"/>
      <c r="N19" s="69"/>
      <c r="O19" s="69"/>
      <c r="P19" s="70"/>
    </row>
    <row r="20" spans="3:16" ht="12.75">
      <c r="C20" s="6" t="s">
        <v>2</v>
      </c>
      <c r="D20" s="5"/>
      <c r="E20" s="4"/>
      <c r="F20" s="4"/>
      <c r="G20" s="4"/>
      <c r="H20" s="87"/>
      <c r="I20" s="87"/>
      <c r="J20" s="87"/>
      <c r="K20" s="18"/>
      <c r="L20" s="18"/>
      <c r="M20" s="89"/>
      <c r="N20" s="89"/>
      <c r="O20" s="89"/>
      <c r="P20" s="80"/>
    </row>
    <row r="21" spans="3:16" ht="15">
      <c r="C21" s="24" t="s">
        <v>40</v>
      </c>
      <c r="D21" s="5"/>
      <c r="E21" s="5"/>
      <c r="F21" s="4"/>
      <c r="G21" s="4"/>
      <c r="H21" s="17"/>
      <c r="I21" s="4"/>
      <c r="J21" s="4"/>
      <c r="K21" s="18"/>
      <c r="L21" s="18"/>
      <c r="M21" s="18"/>
      <c r="N21" s="18"/>
      <c r="O21" s="18"/>
      <c r="P21" s="80"/>
    </row>
    <row r="22" spans="1:19" s="7" customFormat="1" ht="14.25">
      <c r="A22" s="41"/>
      <c r="B22" s="41"/>
      <c r="C22" s="41"/>
      <c r="D22" s="41"/>
      <c r="E22" s="41"/>
      <c r="F22" s="144" t="s">
        <v>10</v>
      </c>
      <c r="G22" s="41"/>
      <c r="H22" s="41"/>
      <c r="I22" s="41"/>
      <c r="J22" s="41"/>
      <c r="K22" s="41"/>
      <c r="L22" s="99"/>
      <c r="M22" s="99"/>
      <c r="N22" s="99"/>
      <c r="O22" s="99"/>
      <c r="P22" s="145"/>
      <c r="Q22" s="121"/>
      <c r="R22" s="2"/>
      <c r="S22" s="121"/>
    </row>
    <row r="23" spans="1:19" s="7" customFormat="1" ht="12.75">
      <c r="A23" s="41"/>
      <c r="B23" s="41"/>
      <c r="C23" s="41"/>
      <c r="D23" s="41"/>
      <c r="E23" s="41"/>
      <c r="F23" s="146" t="s">
        <v>53</v>
      </c>
      <c r="G23" s="41"/>
      <c r="H23" s="41"/>
      <c r="I23" s="41"/>
      <c r="J23" s="41"/>
      <c r="K23" s="41"/>
      <c r="L23" s="99"/>
      <c r="M23" s="99"/>
      <c r="N23" s="99"/>
      <c r="O23" s="99"/>
      <c r="P23" s="145"/>
      <c r="R23" s="2"/>
      <c r="S23" s="121"/>
    </row>
    <row r="24" spans="1:17" ht="14.25">
      <c r="A24" s="82"/>
      <c r="B24" s="82"/>
      <c r="C24" s="147"/>
      <c r="D24" s="82"/>
      <c r="E24" s="22"/>
      <c r="F24" s="144" t="s">
        <v>54</v>
      </c>
      <c r="G24" s="82"/>
      <c r="H24" s="82"/>
      <c r="I24" s="82"/>
      <c r="J24" s="82"/>
      <c r="K24" s="82"/>
      <c r="L24" s="20"/>
      <c r="M24" s="99"/>
      <c r="N24" s="99"/>
      <c r="O24" s="99"/>
      <c r="P24" s="145"/>
      <c r="Q24" s="160"/>
    </row>
    <row r="25" spans="6:16" ht="12.75">
      <c r="F25" s="4"/>
      <c r="G25" s="4"/>
      <c r="H25" s="87"/>
      <c r="I25" s="88"/>
      <c r="J25" s="88"/>
      <c r="K25" s="88"/>
      <c r="L25" s="88"/>
      <c r="M25" s="18"/>
      <c r="N25" s="18"/>
      <c r="O25" s="18"/>
      <c r="P25" s="18"/>
    </row>
    <row r="26" spans="6:16" ht="12.75">
      <c r="F26" s="4"/>
      <c r="G26" s="4"/>
      <c r="H26" s="87"/>
      <c r="I26" s="88"/>
      <c r="J26" s="88"/>
      <c r="K26" s="88"/>
      <c r="L26" s="88"/>
      <c r="M26" s="18"/>
      <c r="N26" s="18"/>
      <c r="O26" s="18"/>
      <c r="P26" s="18"/>
    </row>
    <row r="27" spans="3:18" s="43" customFormat="1" ht="13.5" thickBot="1">
      <c r="C27" s="154" t="s">
        <v>55</v>
      </c>
      <c r="D27" s="152" t="s">
        <v>56</v>
      </c>
      <c r="E27" s="152" t="s">
        <v>56</v>
      </c>
      <c r="F27" s="269"/>
      <c r="G27" s="269"/>
      <c r="H27" s="269"/>
      <c r="I27" s="151"/>
      <c r="J27" s="151"/>
      <c r="K27" s="153"/>
      <c r="L27" s="138"/>
      <c r="M27" s="138"/>
      <c r="N27" s="159"/>
      <c r="O27" s="174"/>
      <c r="P27" s="18"/>
      <c r="R27" s="2"/>
    </row>
    <row r="28" spans="3:16" ht="12.75">
      <c r="C28" s="148" t="s">
        <v>56</v>
      </c>
      <c r="D28" s="2"/>
      <c r="E28" s="2"/>
      <c r="F28" s="150" t="s">
        <v>57</v>
      </c>
      <c r="G28" s="150"/>
      <c r="H28" s="87"/>
      <c r="K28" s="88"/>
      <c r="L28" s="150" t="s">
        <v>57</v>
      </c>
      <c r="M28" s="18"/>
      <c r="N28" s="18"/>
      <c r="O28" s="18"/>
      <c r="P28" s="18"/>
    </row>
    <row r="29" spans="3:16" ht="12.75">
      <c r="C29" s="154"/>
      <c r="D29"/>
      <c r="E29"/>
      <c r="F29"/>
      <c r="G29"/>
      <c r="H29" s="87"/>
      <c r="I29" s="88"/>
      <c r="J29" s="88"/>
      <c r="K29" s="88"/>
      <c r="L29" s="18"/>
      <c r="M29" s="18"/>
      <c r="N29" s="18"/>
      <c r="O29" s="18"/>
      <c r="P29" s="18"/>
    </row>
    <row r="30" spans="6:16" ht="12.75">
      <c r="F30" s="4"/>
      <c r="G30" s="4"/>
      <c r="H30" s="87"/>
      <c r="I30" s="88"/>
      <c r="J30" s="88"/>
      <c r="K30" s="88"/>
      <c r="L30" s="88"/>
      <c r="M30" s="18"/>
      <c r="N30" s="18"/>
      <c r="O30" s="18"/>
      <c r="P30" s="18"/>
    </row>
    <row r="31" spans="6:16" ht="12.75">
      <c r="F31" s="4"/>
      <c r="G31" s="4"/>
      <c r="H31" s="87"/>
      <c r="I31" s="88"/>
      <c r="J31" s="88"/>
      <c r="K31" s="88"/>
      <c r="L31" s="88"/>
      <c r="M31" s="18"/>
      <c r="N31" s="18"/>
      <c r="O31" s="18"/>
      <c r="P31" s="18"/>
    </row>
    <row r="32" spans="6:16" ht="12.75">
      <c r="F32" s="4"/>
      <c r="G32" s="4"/>
      <c r="H32" s="87"/>
      <c r="I32" s="88"/>
      <c r="J32" s="88"/>
      <c r="K32" s="88"/>
      <c r="L32" s="88"/>
      <c r="M32" s="18"/>
      <c r="N32" s="18"/>
      <c r="O32" s="18"/>
      <c r="P32" s="18"/>
    </row>
    <row r="33" spans="6:16" ht="12.75">
      <c r="F33" s="4"/>
      <c r="G33" s="4"/>
      <c r="H33" s="87"/>
      <c r="I33" s="88"/>
      <c r="J33" s="88"/>
      <c r="K33" s="88"/>
      <c r="L33" s="88"/>
      <c r="M33" s="18"/>
      <c r="N33" s="18"/>
      <c r="O33" s="18"/>
      <c r="P33" s="18"/>
    </row>
    <row r="34" spans="6:16" ht="12.75">
      <c r="F34" s="4"/>
      <c r="G34" s="4"/>
      <c r="H34" s="87"/>
      <c r="I34" s="88"/>
      <c r="J34" s="88"/>
      <c r="K34" s="88"/>
      <c r="L34" s="88"/>
      <c r="M34" s="18"/>
      <c r="N34" s="18"/>
      <c r="O34" s="18"/>
      <c r="P34" s="18"/>
    </row>
    <row r="35" spans="6:16" ht="12.75">
      <c r="F35" s="4"/>
      <c r="G35" s="4"/>
      <c r="H35" s="87"/>
      <c r="I35" s="88"/>
      <c r="J35" s="88"/>
      <c r="K35" s="88"/>
      <c r="L35" s="88"/>
      <c r="M35" s="18"/>
      <c r="N35" s="18"/>
      <c r="O35" s="18"/>
      <c r="P35" s="18"/>
    </row>
    <row r="36" spans="6:16" ht="12.75">
      <c r="F36" s="4"/>
      <c r="G36" s="4"/>
      <c r="H36" s="17"/>
      <c r="I36" s="18"/>
      <c r="J36" s="18"/>
      <c r="K36" s="18"/>
      <c r="L36" s="18"/>
      <c r="M36" s="18"/>
      <c r="N36" s="18"/>
      <c r="O36" s="18"/>
      <c r="P36" s="80"/>
    </row>
    <row r="37" spans="6:16" ht="12.75">
      <c r="F37" s="4"/>
      <c r="G37" s="4"/>
      <c r="H37" s="17"/>
      <c r="I37" s="18"/>
      <c r="J37" s="18"/>
      <c r="K37" s="18"/>
      <c r="L37" s="18"/>
      <c r="M37" s="18"/>
      <c r="N37" s="18"/>
      <c r="O37" s="18"/>
      <c r="P37" s="18"/>
    </row>
    <row r="38" spans="6:16" ht="12.75">
      <c r="F38" s="21"/>
      <c r="G38" s="21"/>
      <c r="H38" s="17"/>
      <c r="I38" s="18"/>
      <c r="J38" s="18"/>
      <c r="K38" s="18"/>
      <c r="L38" s="18"/>
      <c r="M38" s="18"/>
      <c r="N38" s="18"/>
      <c r="O38" s="16"/>
      <c r="P38" s="16"/>
    </row>
    <row r="39" spans="6:16" ht="12.75">
      <c r="F39" s="4"/>
      <c r="G39" s="4"/>
      <c r="H39" s="87"/>
      <c r="I39" s="88"/>
      <c r="J39" s="88"/>
      <c r="K39" s="88"/>
      <c r="L39" s="88"/>
      <c r="M39" s="18"/>
      <c r="N39" s="18"/>
      <c r="O39" s="18"/>
      <c r="P39" s="18"/>
    </row>
    <row r="40" spans="6:16" ht="12.75">
      <c r="F40" s="4"/>
      <c r="G40" s="4"/>
      <c r="H40" s="87"/>
      <c r="I40" s="88"/>
      <c r="J40" s="88"/>
      <c r="K40" s="88"/>
      <c r="L40" s="88"/>
      <c r="M40" s="18"/>
      <c r="N40" s="18"/>
      <c r="O40" s="18"/>
      <c r="P40" s="18"/>
    </row>
    <row r="41" spans="6:16" ht="12.75">
      <c r="F41" s="4"/>
      <c r="G41" s="4"/>
      <c r="H41" s="17"/>
      <c r="I41" s="18"/>
      <c r="J41" s="18"/>
      <c r="K41" s="18"/>
      <c r="L41" s="18"/>
      <c r="M41" s="18"/>
      <c r="N41" s="18"/>
      <c r="O41" s="18"/>
      <c r="P41" s="80"/>
    </row>
    <row r="42" spans="6:16" ht="12.75">
      <c r="F42" s="4"/>
      <c r="G42" s="4"/>
      <c r="H42" s="17"/>
      <c r="I42" s="18"/>
      <c r="J42" s="18"/>
      <c r="K42" s="18"/>
      <c r="L42" s="18"/>
      <c r="M42" s="18"/>
      <c r="N42" s="18"/>
      <c r="O42" s="18"/>
      <c r="P42" s="18"/>
    </row>
    <row r="43" spans="6:16" ht="12.75">
      <c r="F43" s="21"/>
      <c r="G43" s="21"/>
      <c r="H43" s="17"/>
      <c r="I43" s="18"/>
      <c r="J43" s="18"/>
      <c r="K43" s="18"/>
      <c r="L43" s="18"/>
      <c r="M43" s="18"/>
      <c r="N43" s="18"/>
      <c r="O43" s="16"/>
      <c r="P43" s="16"/>
    </row>
    <row r="44" spans="6:16" ht="12.75">
      <c r="F44" s="4"/>
      <c r="G44" s="4"/>
      <c r="H44" s="87"/>
      <c r="I44" s="88"/>
      <c r="J44" s="88"/>
      <c r="K44" s="88"/>
      <c r="L44" s="88"/>
      <c r="M44" s="18"/>
      <c r="N44" s="18"/>
      <c r="O44" s="18"/>
      <c r="P44" s="18"/>
    </row>
    <row r="45" spans="6:16" ht="12.75">
      <c r="F45" s="4"/>
      <c r="G45" s="4"/>
      <c r="H45" s="17"/>
      <c r="I45" s="18"/>
      <c r="J45" s="18"/>
      <c r="K45" s="88"/>
      <c r="L45" s="88"/>
      <c r="M45" s="18"/>
      <c r="N45" s="18"/>
      <c r="O45" s="89"/>
      <c r="P45" s="18"/>
    </row>
    <row r="46" spans="6:16" ht="12.75">
      <c r="F46" s="4"/>
      <c r="G46" s="4"/>
      <c r="H46" s="17"/>
      <c r="I46" s="18"/>
      <c r="J46" s="18"/>
      <c r="K46" s="88"/>
      <c r="L46" s="88"/>
      <c r="M46" s="18"/>
      <c r="N46" s="18"/>
      <c r="O46" s="89"/>
      <c r="P46" s="18"/>
    </row>
    <row r="47" spans="6:16" ht="12.75">
      <c r="F47" s="4"/>
      <c r="G47" s="4"/>
      <c r="H47" s="17"/>
      <c r="I47" s="18"/>
      <c r="J47" s="18"/>
      <c r="K47" s="88"/>
      <c r="L47" s="88"/>
      <c r="M47" s="18"/>
      <c r="N47" s="18"/>
      <c r="O47" s="89"/>
      <c r="P47" s="18"/>
    </row>
    <row r="48" spans="6:16" ht="12.75">
      <c r="F48" s="4"/>
      <c r="G48" s="4"/>
      <c r="H48" s="17"/>
      <c r="I48" s="18"/>
      <c r="J48" s="18"/>
      <c r="K48" s="88"/>
      <c r="L48" s="88"/>
      <c r="M48" s="18"/>
      <c r="N48" s="18"/>
      <c r="O48" s="89"/>
      <c r="P48" s="18"/>
    </row>
    <row r="49" spans="6:16" ht="12.75">
      <c r="F49" s="4"/>
      <c r="G49" s="4"/>
      <c r="H49" s="17"/>
      <c r="I49" s="18"/>
      <c r="J49" s="18"/>
      <c r="K49" s="88"/>
      <c r="L49" s="88"/>
      <c r="M49" s="18"/>
      <c r="N49" s="18"/>
      <c r="O49" s="89"/>
      <c r="P49" s="18"/>
    </row>
    <row r="50" spans="6:16" ht="12.75">
      <c r="F50" s="4"/>
      <c r="G50" s="4"/>
      <c r="H50" s="87"/>
      <c r="I50" s="18"/>
      <c r="J50" s="18"/>
      <c r="K50" s="88"/>
      <c r="L50" s="88"/>
      <c r="M50" s="18"/>
      <c r="N50" s="18"/>
      <c r="O50" s="18"/>
      <c r="P50" s="18"/>
    </row>
    <row r="51" spans="6:16" ht="12.75">
      <c r="F51" s="4"/>
      <c r="G51" s="4"/>
      <c r="H51" s="87"/>
      <c r="I51" s="88"/>
      <c r="J51" s="88"/>
      <c r="K51" s="88"/>
      <c r="L51" s="88"/>
      <c r="M51" s="18"/>
      <c r="N51" s="18"/>
      <c r="O51" s="18"/>
      <c r="P51" s="18"/>
    </row>
    <row r="52" spans="6:16" ht="12.75">
      <c r="F52" s="4"/>
      <c r="G52" s="4"/>
      <c r="H52" s="87"/>
      <c r="I52" s="88"/>
      <c r="J52" s="88"/>
      <c r="K52" s="88"/>
      <c r="L52" s="88"/>
      <c r="M52" s="18"/>
      <c r="N52" s="18"/>
      <c r="O52" s="18"/>
      <c r="P52" s="18"/>
    </row>
    <row r="53" spans="6:16" ht="12.75">
      <c r="F53" s="4"/>
      <c r="G53" s="4"/>
      <c r="H53" s="87"/>
      <c r="I53" s="88"/>
      <c r="J53" s="88"/>
      <c r="K53" s="88"/>
      <c r="L53" s="88"/>
      <c r="M53" s="18"/>
      <c r="N53" s="18"/>
      <c r="O53" s="18"/>
      <c r="P53" s="18"/>
    </row>
    <row r="54" spans="6:16" ht="12.75">
      <c r="F54" s="4"/>
      <c r="G54" s="4"/>
      <c r="H54" s="87"/>
      <c r="I54" s="88"/>
      <c r="J54" s="88"/>
      <c r="K54" s="88"/>
      <c r="L54" s="88"/>
      <c r="M54" s="18"/>
      <c r="N54" s="18"/>
      <c r="O54" s="18"/>
      <c r="P54" s="18"/>
    </row>
    <row r="55" spans="6:16" ht="12.75">
      <c r="F55" s="4"/>
      <c r="G55" s="4"/>
      <c r="H55" s="87"/>
      <c r="I55" s="88"/>
      <c r="J55" s="88"/>
      <c r="K55" s="88"/>
      <c r="L55" s="88"/>
      <c r="M55" s="18"/>
      <c r="N55" s="18"/>
      <c r="O55" s="18"/>
      <c r="P55" s="18"/>
    </row>
    <row r="56" spans="6:16" ht="12.75">
      <c r="F56" s="4"/>
      <c r="G56" s="4"/>
      <c r="H56" s="17"/>
      <c r="I56" s="18"/>
      <c r="J56" s="18"/>
      <c r="K56" s="18"/>
      <c r="L56" s="18"/>
      <c r="M56" s="18"/>
      <c r="N56" s="18"/>
      <c r="O56" s="18"/>
      <c r="P56" s="80"/>
    </row>
    <row r="57" spans="6:16" ht="12.75">
      <c r="F57" s="21"/>
      <c r="G57" s="21"/>
      <c r="H57" s="17"/>
      <c r="I57" s="18"/>
      <c r="J57" s="18"/>
      <c r="K57" s="18"/>
      <c r="L57" s="18"/>
      <c r="M57" s="18"/>
      <c r="N57" s="18"/>
      <c r="O57" s="16"/>
      <c r="P57" s="16"/>
    </row>
    <row r="58" spans="6:16" ht="12.75">
      <c r="F58" s="4"/>
      <c r="G58" s="4"/>
      <c r="H58" s="87"/>
      <c r="I58" s="18"/>
      <c r="J58" s="18"/>
      <c r="K58" s="88"/>
      <c r="L58" s="88"/>
      <c r="M58" s="18"/>
      <c r="N58" s="18"/>
      <c r="O58" s="18"/>
      <c r="P58" s="18"/>
    </row>
    <row r="59" spans="6:14" ht="12.75">
      <c r="F59" s="4"/>
      <c r="G59" s="4"/>
      <c r="H59" s="4"/>
      <c r="I59" s="4"/>
      <c r="J59" s="4"/>
      <c r="K59" s="4"/>
      <c r="L59" s="4"/>
      <c r="M59" s="4"/>
      <c r="N59" s="4"/>
    </row>
    <row r="60" spans="6:14" ht="12.75">
      <c r="F60" s="4"/>
      <c r="G60" s="4"/>
      <c r="H60" s="4"/>
      <c r="I60" s="4"/>
      <c r="J60" s="4"/>
      <c r="K60" s="4"/>
      <c r="L60" s="4"/>
      <c r="M60" s="4"/>
      <c r="N60" s="4"/>
    </row>
  </sheetData>
  <sheetProtection/>
  <mergeCells count="12">
    <mergeCell ref="P11:P12"/>
    <mergeCell ref="F27:H27"/>
    <mergeCell ref="N7:O7"/>
    <mergeCell ref="A11:A12"/>
    <mergeCell ref="B11:B12"/>
    <mergeCell ref="C11:C12"/>
    <mergeCell ref="D11:D12"/>
    <mergeCell ref="E11:E12"/>
    <mergeCell ref="F11:F12"/>
    <mergeCell ref="G11:G12"/>
    <mergeCell ref="H11:K11"/>
    <mergeCell ref="L11:O11"/>
  </mergeCells>
  <printOptions/>
  <pageMargins left="0.48" right="0.15748031496062992" top="0.31496062992125984" bottom="0.5118110236220472" header="0.31496062992125984" footer="0.31496062992125984"/>
  <pageSetup horizontalDpi="600" verticalDpi="600" orientation="landscape" paperSize="9" scale="90" r:id="rId2"/>
  <headerFooter alignWithMargins="0">
    <oddFooter>&amp;LLielā iela 15, Jelgava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5.00390625" style="44" customWidth="1"/>
    <col min="2" max="2" width="28.57421875" style="43" customWidth="1"/>
    <col min="3" max="3" width="12.28125" style="43" customWidth="1"/>
    <col min="4" max="4" width="9.57421875" style="43" customWidth="1"/>
    <col min="5" max="5" width="11.28125" style="43" customWidth="1"/>
    <col min="6" max="6" width="11.00390625" style="43" customWidth="1"/>
    <col min="7" max="7" width="12.8515625" style="43" customWidth="1"/>
    <col min="8" max="8" width="12.00390625" style="43" customWidth="1"/>
    <col min="9" max="16384" width="9.140625" style="43" customWidth="1"/>
  </cols>
  <sheetData>
    <row r="1" spans="1:7" ht="27.75" customHeight="1">
      <c r="A1" s="275" t="s">
        <v>113</v>
      </c>
      <c r="B1" s="275"/>
      <c r="C1" s="275"/>
      <c r="D1" s="275"/>
      <c r="E1" s="275"/>
      <c r="F1" s="275"/>
      <c r="G1" s="275"/>
    </row>
    <row r="3" spans="1:16" s="2" customFormat="1" ht="16.5" customHeight="1">
      <c r="A3" s="38" t="s">
        <v>70</v>
      </c>
      <c r="B3" s="38" t="s">
        <v>119</v>
      </c>
      <c r="D3" s="8"/>
      <c r="P3"/>
    </row>
    <row r="4" spans="1:17" s="2" customFormat="1" ht="17.25" customHeight="1">
      <c r="A4" s="38" t="s">
        <v>71</v>
      </c>
      <c r="B4" s="38" t="s">
        <v>140</v>
      </c>
      <c r="D4" s="8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/>
      <c r="Q4" s="39"/>
    </row>
    <row r="5" spans="1:27" s="39" customFormat="1" ht="17.25" customHeight="1">
      <c r="A5" s="38" t="s">
        <v>72</v>
      </c>
      <c r="B5" s="38" t="s">
        <v>163</v>
      </c>
      <c r="AA5" s="40"/>
    </row>
    <row r="6" spans="1:11" s="39" customFormat="1" ht="16.5" customHeight="1">
      <c r="A6" s="45"/>
      <c r="F6" s="47" t="s">
        <v>94</v>
      </c>
      <c r="G6" s="48"/>
      <c r="H6" s="46"/>
      <c r="I6" s="46"/>
      <c r="K6" s="46"/>
    </row>
    <row r="7" spans="1:11" s="39" customFormat="1" ht="16.5" customHeight="1">
      <c r="A7" s="45"/>
      <c r="F7" s="47" t="s">
        <v>34</v>
      </c>
      <c r="G7" s="49"/>
      <c r="H7" s="46"/>
      <c r="I7" s="46"/>
      <c r="K7" s="46"/>
    </row>
    <row r="8" spans="1:11" s="39" customFormat="1" ht="15" customHeight="1">
      <c r="A8" s="45"/>
      <c r="E8" s="50" t="s">
        <v>43</v>
      </c>
      <c r="F8" s="122"/>
      <c r="H8" s="46"/>
      <c r="I8" s="46"/>
      <c r="K8" s="46"/>
    </row>
    <row r="9" spans="1:6" ht="8.25" customHeight="1" thickBot="1">
      <c r="A9" s="51"/>
      <c r="B9" s="52"/>
      <c r="C9" s="52"/>
      <c r="D9" s="52"/>
      <c r="E9" s="53"/>
      <c r="F9" s="52"/>
    </row>
    <row r="10" spans="1:10" s="53" customFormat="1" ht="20.25" customHeight="1">
      <c r="A10" s="276" t="s">
        <v>18</v>
      </c>
      <c r="B10" s="278" t="s">
        <v>61</v>
      </c>
      <c r="C10" s="280" t="s">
        <v>162</v>
      </c>
      <c r="D10" s="282" t="s">
        <v>11</v>
      </c>
      <c r="E10" s="283"/>
      <c r="F10" s="284"/>
      <c r="G10" s="285" t="s">
        <v>12</v>
      </c>
      <c r="I10" s="54"/>
      <c r="J10" s="54"/>
    </row>
    <row r="11" spans="1:11" s="53" customFormat="1" ht="42" customHeight="1" thickBot="1">
      <c r="A11" s="277"/>
      <c r="B11" s="279"/>
      <c r="C11" s="281"/>
      <c r="D11" s="103" t="s">
        <v>92</v>
      </c>
      <c r="E11" s="103" t="s">
        <v>93</v>
      </c>
      <c r="F11" s="103" t="s">
        <v>95</v>
      </c>
      <c r="G11" s="286"/>
      <c r="J11" s="54"/>
      <c r="K11" s="55"/>
    </row>
    <row r="12" spans="1:11" s="53" customFormat="1" ht="24.75" customHeight="1" thickBot="1">
      <c r="A12" s="104"/>
      <c r="B12" s="105"/>
      <c r="C12" s="55"/>
      <c r="D12" s="55"/>
      <c r="E12" s="55"/>
      <c r="F12" s="55"/>
      <c r="G12" s="55"/>
      <c r="I12" s="55"/>
      <c r="J12" s="54"/>
      <c r="K12" s="55"/>
    </row>
    <row r="13" spans="1:10" ht="23.25" customHeight="1">
      <c r="A13" s="119">
        <v>1</v>
      </c>
      <c r="B13" s="111" t="str">
        <f>Palīgdarbi!D1</f>
        <v>Palīgdarbi</v>
      </c>
      <c r="C13" s="112"/>
      <c r="D13" s="113"/>
      <c r="E13" s="113"/>
      <c r="F13" s="113"/>
      <c r="G13" s="114"/>
      <c r="H13" s="57"/>
      <c r="I13" s="56"/>
      <c r="J13" s="56"/>
    </row>
    <row r="14" spans="1:10" ht="23.25" customHeight="1">
      <c r="A14" s="120" t="s">
        <v>13</v>
      </c>
      <c r="B14" s="115" t="str">
        <f>Jumts!D1</f>
        <v>Jumta renovācija</v>
      </c>
      <c r="C14" s="116"/>
      <c r="D14" s="117"/>
      <c r="E14" s="117"/>
      <c r="F14" s="117"/>
      <c r="G14" s="118"/>
      <c r="H14" s="57"/>
      <c r="I14" s="56"/>
      <c r="J14" s="56"/>
    </row>
    <row r="15" spans="1:10" ht="23.25" customHeight="1">
      <c r="A15" s="120" t="s">
        <v>13</v>
      </c>
      <c r="B15" s="115" t="str">
        <f>Dazadi!D1</f>
        <v>Saistītie darbi</v>
      </c>
      <c r="C15" s="116"/>
      <c r="D15" s="117"/>
      <c r="E15" s="117"/>
      <c r="F15" s="117"/>
      <c r="G15" s="118"/>
      <c r="H15" s="57"/>
      <c r="I15" s="56"/>
      <c r="J15" s="56"/>
    </row>
    <row r="16" spans="1:8" ht="23.25" customHeight="1" thickBot="1">
      <c r="A16" s="200" t="s">
        <v>35</v>
      </c>
      <c r="B16" s="201" t="s">
        <v>138</v>
      </c>
      <c r="C16" s="133"/>
      <c r="D16" s="133"/>
      <c r="E16" s="133"/>
      <c r="F16" s="133"/>
      <c r="G16" s="133"/>
      <c r="H16" s="57"/>
    </row>
    <row r="17" spans="1:8" ht="18" customHeight="1">
      <c r="A17" s="183"/>
      <c r="B17" s="184" t="s">
        <v>160</v>
      </c>
      <c r="C17" s="185"/>
      <c r="D17" s="192"/>
      <c r="E17" s="192"/>
      <c r="F17" s="196"/>
      <c r="H17" s="57"/>
    </row>
    <row r="18" spans="1:8" ht="18" customHeight="1">
      <c r="A18" s="63"/>
      <c r="B18" s="181" t="s">
        <v>47</v>
      </c>
      <c r="C18" s="182"/>
      <c r="D18" s="58"/>
      <c r="E18" s="58"/>
      <c r="F18" s="173"/>
      <c r="H18" s="57"/>
    </row>
    <row r="19" spans="1:8" ht="18" customHeight="1">
      <c r="A19" s="63"/>
      <c r="B19" s="131" t="s">
        <v>161</v>
      </c>
      <c r="C19" s="132"/>
      <c r="D19" s="191"/>
      <c r="E19" s="191"/>
      <c r="F19" s="197"/>
      <c r="H19" s="57"/>
    </row>
    <row r="20" spans="1:8" ht="18" customHeight="1">
      <c r="A20" s="63"/>
      <c r="B20" s="131" t="s">
        <v>96</v>
      </c>
      <c r="C20" s="132"/>
      <c r="D20" s="191"/>
      <c r="E20" s="191"/>
      <c r="F20" s="197"/>
      <c r="H20" s="57"/>
    </row>
    <row r="21" spans="1:8" ht="18" customHeight="1" thickBot="1">
      <c r="A21" s="134" t="s">
        <v>35</v>
      </c>
      <c r="B21" s="100" t="s">
        <v>62</v>
      </c>
      <c r="C21" s="198"/>
      <c r="D21" s="198"/>
      <c r="E21" s="198"/>
      <c r="F21" s="101"/>
      <c r="G21" s="57"/>
      <c r="H21" s="57"/>
    </row>
    <row r="22" spans="1:7" ht="18" customHeight="1">
      <c r="A22" s="59"/>
      <c r="B22" s="60"/>
      <c r="C22" s="62"/>
      <c r="D22" s="62"/>
      <c r="E22" s="62"/>
      <c r="F22" s="62"/>
      <c r="G22" s="57"/>
    </row>
    <row r="23" spans="1:7" ht="18" customHeight="1">
      <c r="A23" s="171" t="s">
        <v>36</v>
      </c>
      <c r="B23" s="169"/>
      <c r="C23" s="172"/>
      <c r="D23" s="62"/>
      <c r="E23" s="62"/>
      <c r="F23" s="62"/>
      <c r="G23" s="57"/>
    </row>
    <row r="24" spans="1:7" ht="18" customHeight="1">
      <c r="A24" s="171" t="s">
        <v>36</v>
      </c>
      <c r="B24" s="169" t="s">
        <v>39</v>
      </c>
      <c r="C24" s="172"/>
      <c r="D24" s="176"/>
      <c r="E24" s="177"/>
      <c r="F24" s="190"/>
      <c r="G24" s="57"/>
    </row>
    <row r="25" spans="1:6" ht="18" customHeight="1">
      <c r="A25" s="63"/>
      <c r="B25" s="170" t="s">
        <v>69</v>
      </c>
      <c r="C25" s="173"/>
      <c r="D25" s="193"/>
      <c r="E25" s="194"/>
      <c r="F25" s="61"/>
    </row>
    <row r="26" spans="1:7" ht="21" customHeight="1" thickBot="1">
      <c r="A26" s="102" t="s">
        <v>38</v>
      </c>
      <c r="B26" s="100" t="s">
        <v>37</v>
      </c>
      <c r="C26" s="101"/>
      <c r="D26" s="176"/>
      <c r="E26" s="195"/>
      <c r="F26" s="167"/>
      <c r="G26" s="57"/>
    </row>
    <row r="27" spans="1:7" ht="21" customHeight="1">
      <c r="A27" s="168"/>
      <c r="B27" s="60"/>
      <c r="C27" s="62"/>
      <c r="D27" s="62"/>
      <c r="E27" s="62"/>
      <c r="F27" s="167"/>
      <c r="G27" s="57"/>
    </row>
    <row r="28" spans="2:3" ht="18" customHeight="1" thickBot="1">
      <c r="B28" s="162"/>
      <c r="C28" s="174"/>
    </row>
    <row r="29" ht="22.5" customHeight="1">
      <c r="B29" s="150" t="s">
        <v>57</v>
      </c>
    </row>
    <row r="30" spans="2:3" ht="12.75" thickBot="1">
      <c r="B30" s="138"/>
      <c r="C30" s="174"/>
    </row>
    <row r="31" ht="12.75">
      <c r="B31" s="150" t="s">
        <v>57</v>
      </c>
    </row>
  </sheetData>
  <sheetProtection/>
  <mergeCells count="6">
    <mergeCell ref="A1:G1"/>
    <mergeCell ref="A10:A11"/>
    <mergeCell ref="B10:B11"/>
    <mergeCell ref="C10:C11"/>
    <mergeCell ref="D10:F10"/>
    <mergeCell ref="G10:G11"/>
  </mergeCells>
  <printOptions/>
  <pageMargins left="0.4724409448818898" right="0.11811023622047245" top="0.7480314960629921" bottom="0.6" header="0.5118110236220472" footer="0.22"/>
  <pageSetup horizontalDpi="300" verticalDpi="300" orientation="portrait" paperSize="9" r:id="rId1"/>
  <headerFooter alignWithMargins="0">
    <oddFooter>&amp;LLielā iela 15, Jelgava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2015-07-16T14:13:28Z</cp:lastPrinted>
  <dcterms:created xsi:type="dcterms:W3CDTF">1996-10-14T23:33:28Z</dcterms:created>
  <dcterms:modified xsi:type="dcterms:W3CDTF">2016-08-25T12:59:57Z</dcterms:modified>
  <cp:category/>
  <cp:version/>
  <cp:contentType/>
  <cp:contentStatus/>
</cp:coreProperties>
</file>